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Conteúdo do plano de negócios" sheetId="1" state="visible" r:id="rId1"/>
    <sheet xmlns:r="http://schemas.openxmlformats.org/officeDocument/2006/relationships" name="Resumo" sheetId="2" state="visible" r:id="rId2"/>
    <sheet xmlns:r="http://schemas.openxmlformats.org/officeDocument/2006/relationships" name="Visão geral da empresa" sheetId="3" state="visible" r:id="rId3"/>
    <sheet xmlns:r="http://schemas.openxmlformats.org/officeDocument/2006/relationships" name="Análise SWOT" sheetId="4" state="visible" r:id="rId4"/>
    <sheet xmlns:r="http://schemas.openxmlformats.org/officeDocument/2006/relationships" name="Problema e Solução" sheetId="5" state="visible" r:id="rId5"/>
    <sheet xmlns:r="http://schemas.openxmlformats.org/officeDocument/2006/relationships" name="Mercado-alvo" sheetId="6" state="visible" r:id="rId6"/>
    <sheet xmlns:r="http://schemas.openxmlformats.org/officeDocument/2006/relationships" name="Concorrência" sheetId="7" state="visible" r:id="rId7"/>
    <sheet xmlns:r="http://schemas.openxmlformats.org/officeDocument/2006/relationships" name="Ofertas de produtos ou serviços" sheetId="8" state="visible" r:id="rId8"/>
    <sheet xmlns:r="http://schemas.openxmlformats.org/officeDocument/2006/relationships" name="Plano de Marketing e Vendas" sheetId="9" state="visible" r:id="rId9"/>
    <sheet xmlns:r="http://schemas.openxmlformats.org/officeDocument/2006/relationships" name="Linha do tempo e métricas" sheetId="10" state="visible" r:id="rId10"/>
    <sheet xmlns:r="http://schemas.openxmlformats.org/officeDocument/2006/relationships" name="o de vendas de 3 anos - EXEMPLO" sheetId="11" state="visible" r:id="rId11"/>
    <sheet xmlns:r="http://schemas.openxmlformats.org/officeDocument/2006/relationships" name="de vendas de 3 anos - EM BRANCO" sheetId="12" state="visible" r:id="rId12"/>
    <sheet xmlns:r="http://schemas.openxmlformats.org/officeDocument/2006/relationships" name="Plano Financeiro" sheetId="13" state="visible" r:id="rId13"/>
    <sheet xmlns:r="http://schemas.openxmlformats.org/officeDocument/2006/relationships" name="Balanço" sheetId="14" state="visible" r:id="rId14"/>
    <sheet xmlns:r="http://schemas.openxmlformats.org/officeDocument/2006/relationships" name="Demonstração de Fluxo de Caixa" sheetId="15" state="visible" r:id="rId15"/>
    <sheet xmlns:r="http://schemas.openxmlformats.org/officeDocument/2006/relationships" name="Demonstração de resultados" sheetId="16" state="visible" r:id="rId16"/>
    <sheet xmlns:r="http://schemas.openxmlformats.org/officeDocument/2006/relationships" name="- Isenção de responsabilidade -" sheetId="17" state="visible" r:id="rId17"/>
  </sheets>
  <externalReferences>
    <externalReference xmlns:r="http://schemas.openxmlformats.org/officeDocument/2006/relationships" r:id="rId18"/>
  </externalReferences>
  <definedNames>
    <definedName name="Type">'[1]Maintenance Work Order'!#REF!</definedName>
    <definedName name="_xlnm.Print_Area" localSheetId="0">'Conteúdo do plano de negócios'!$B$2:$F$12</definedName>
    <definedName name="_xlnm.Print_Area" localSheetId="1">'Resumo'!$B$1:$B$4</definedName>
    <definedName name="_xlnm.Print_Area" localSheetId="2">'Visão geral da empresa'!$B$1:$B$6</definedName>
    <definedName name="_xlnm.Print_Area" localSheetId="3">'Análise SWOT'!$B$1:$H$26</definedName>
    <definedName name="_xlnm.Print_Area" localSheetId="4">'Problema e Solução'!$B$1:$B$8</definedName>
    <definedName name="_xlnm.Print_Area" localSheetId="5">'Mercado-alvo'!$B$1:$F$26</definedName>
    <definedName name="_xlnm.Print_Area" localSheetId="6">'Concorrência'!$B$1:$C$12</definedName>
    <definedName name="_xlnm.Print_Area" localSheetId="7">'Ofertas de produtos ou serviços'!$B$1:$F$8</definedName>
    <definedName name="_xlnm.Print_Area" localSheetId="8">'Plano de Marketing e Vendas'!$B$1:$B$7</definedName>
    <definedName name="_xlnm.Print_Area" localSheetId="9">'Linha do tempo e métricas'!$B$1:$D$24</definedName>
    <definedName name="_xlnm.Print_Area" localSheetId="10">'o de vendas de 3 anos - EXEMPLO'!$B$5:$AW$59</definedName>
    <definedName name="_xlnm.Print_Area" localSheetId="11">'de vendas de 3 anos - EM BRANCO'!$B$5:$AW$59</definedName>
    <definedName name="_xlnm.Print_Area" localSheetId="12">'Plano Financeiro'!$B$1:$C$25</definedName>
    <definedName name="_xlnm.Print_Area" localSheetId="13">'Balanço'!$B$1:$J$29</definedName>
    <definedName name="_xlnm.Print_Area" localSheetId="14">'Demonstração de Fluxo de Caixa'!$B$1:$E$29</definedName>
    <definedName name="_xlnm.Print_Area" localSheetId="15">'Demonstração de resultados'!$B$1:$E$53</definedName>
  </definedNames>
  <calcPr calcId="191029" fullCalcOnLoad="1"/>
</workbook>
</file>

<file path=xl/styles.xml><?xml version="1.0" encoding="utf-8"?>
<styleSheet xmlns="http://schemas.openxmlformats.org/spreadsheetml/2006/main">
  <numFmts count="9">
    <numFmt numFmtId="164" formatCode="_(&quot;$&quot;* #,##0.00_);_(&quot;$&quot;* \(#,##0.00\);_(&quot;$&quot;* &quot;-&quot;??_);_(@_)"/>
    <numFmt numFmtId="165" formatCode="####"/>
    <numFmt numFmtId="166" formatCode="mm/dd/yyyy"/>
    <numFmt numFmtId="167" formatCode="mm/dd/yy;@"/>
    <numFmt numFmtId="168" formatCode="&quot;$&quot;#,##0_);[Red]\(&quot;$&quot;#,##0\)"/>
    <numFmt numFmtId="169" formatCode="&quot;$&quot;#,##0.00_);[Red]\(&quot;$&quot;#,##0.00\)"/>
    <numFmt numFmtId="170" formatCode="[$-409]mmm\-yy;@"/>
    <numFmt numFmtId="171" formatCode="_-* #,##0_-;\-* #,##0_-;_-* &quot;-&quot;??_-;_-@_-"/>
    <numFmt numFmtId="172" formatCode="YYYY-MM-DD"/>
  </numFmts>
  <fonts count="42">
    <font>
      <name val="Calibri"/>
      <family val="2"/>
      <color theme="1"/>
      <sz val="12"/>
      <scheme val="minor"/>
    </font>
    <font>
      <name val="Century Gothic"/>
      <family val="1"/>
      <color rgb="FF000000"/>
      <sz val="18"/>
    </font>
    <font>
      <name val="Century Gothic"/>
      <family val="1"/>
      <b val="1"/>
      <color rgb="FF000000"/>
      <sz val="20"/>
    </font>
    <font>
      <name val="Century Gothic"/>
      <family val="1"/>
      <color rgb="FF000000"/>
      <sz val="20"/>
    </font>
    <font>
      <name val="Century Gothic"/>
      <family val="1"/>
      <color rgb="FF808080"/>
      <sz val="22"/>
    </font>
    <font>
      <name val="Century Gothic"/>
      <family val="1"/>
      <color rgb="FF000000"/>
      <sz val="9"/>
    </font>
    <font>
      <name val="Century Gothic"/>
      <family val="1"/>
      <color rgb="FF000000"/>
      <sz val="11"/>
    </font>
    <font>
      <name val="Century Gothic"/>
      <family val="1"/>
      <b val="1"/>
      <color rgb="FF000000"/>
      <sz val="12"/>
    </font>
    <font>
      <name val="Century Gothic"/>
      <family val="1"/>
      <b val="1"/>
      <color rgb="FF000000"/>
      <sz val="11"/>
    </font>
    <font>
      <name val="Century Gothic"/>
      <family val="1"/>
      <color rgb="FF000000"/>
      <sz val="13"/>
    </font>
    <font>
      <name val="Century Gothic"/>
      <family val="1"/>
      <b val="1"/>
      <color rgb="FF000000"/>
      <sz val="10"/>
    </font>
    <font>
      <name val="Century Gothic"/>
      <family val="1"/>
      <color rgb="FF000000"/>
      <sz val="10"/>
    </font>
    <font>
      <name val="Century Gothic"/>
      <family val="1"/>
      <color rgb="FF000000"/>
      <sz val="12"/>
    </font>
    <font>
      <name val="Century Gothic"/>
      <family val="1"/>
      <i val="1"/>
      <color rgb="FF000000"/>
      <sz val="8"/>
    </font>
    <font>
      <name val="Calibri"/>
      <family val="2"/>
      <color theme="1"/>
      <sz val="11"/>
      <scheme val="minor"/>
    </font>
    <font>
      <name val="Century Gothic"/>
      <family val="1"/>
      <b val="1"/>
      <sz val="11"/>
    </font>
    <font>
      <name val="Century Gothic"/>
      <family val="1"/>
      <color theme="1"/>
      <sz val="16"/>
    </font>
    <font>
      <name val="Century Gothic"/>
      <family val="1"/>
      <color theme="1"/>
      <sz val="10"/>
    </font>
    <font>
      <name val="Century Gothic"/>
      <family val="1"/>
      <b val="1"/>
      <color theme="1"/>
      <sz val="11"/>
    </font>
    <font>
      <name val="Century Gothic"/>
      <family val="1"/>
      <sz val="10"/>
    </font>
    <font>
      <name val="Century Gothic"/>
      <family val="1"/>
      <b val="1"/>
      <color theme="1"/>
      <sz val="10"/>
    </font>
    <font>
      <name val="Century Gothic"/>
      <family val="1"/>
      <b val="1"/>
      <sz val="10"/>
    </font>
    <font>
      <name val="Century Gothic"/>
      <family val="1"/>
      <color theme="1"/>
      <sz val="12"/>
    </font>
    <font>
      <name val="Calibri"/>
      <family val="2"/>
      <color theme="10"/>
      <sz val="12"/>
      <u val="single"/>
      <scheme val="minor"/>
    </font>
    <font>
      <name val="Calibri"/>
      <family val="2"/>
      <color theme="1"/>
      <sz val="12"/>
      <scheme val="minor"/>
    </font>
    <font>
      <name val="Calibri"/>
      <family val="2"/>
      <color rgb="FF3F3F76"/>
      <sz val="12"/>
      <scheme val="minor"/>
    </font>
    <font>
      <name val="Century Gothic"/>
      <family val="1"/>
      <color theme="1"/>
      <sz val="9"/>
    </font>
    <font>
      <name val="Arial"/>
      <family val="2"/>
      <color theme="1"/>
      <sz val="12"/>
    </font>
    <font>
      <name val="Century Gothic"/>
      <family val="1"/>
      <color theme="1" tint="0.3499862666707358"/>
      <sz val="10"/>
    </font>
    <font>
      <name val="Century Gothic"/>
      <family val="1"/>
      <color theme="1" tint="0.499984740745262"/>
      <sz val="22"/>
    </font>
    <font>
      <name val="Century Gothic"/>
      <family val="1"/>
      <color theme="1" tint="0.499984740745262"/>
      <sz val="10"/>
    </font>
    <font>
      <name val="Century Gothic"/>
      <family val="1"/>
      <color theme="1"/>
      <sz val="18"/>
    </font>
    <font>
      <name val="Century Gothic"/>
      <family val="2"/>
      <b val="1"/>
      <color theme="0"/>
      <sz val="22"/>
    </font>
    <font>
      <name val="Arial"/>
      <family val="2"/>
      <color theme="1"/>
      <sz val="8"/>
    </font>
    <font>
      <name val="Century Gothic"/>
      <family val="1"/>
      <i val="1"/>
      <color theme="1"/>
      <sz val="10"/>
    </font>
    <font>
      <name val="Century Gothic"/>
      <family val="1"/>
      <color theme="1"/>
      <sz val="8"/>
    </font>
    <font>
      <name val="Century Gothic"/>
      <family val="1"/>
      <color theme="1"/>
      <sz val="11"/>
    </font>
    <font>
      <name val="Century Gothic"/>
      <family val="1"/>
      <color theme="1" tint="0.3499862666707358"/>
      <sz val="12"/>
    </font>
    <font>
      <name val="Century Gothic"/>
      <family val="1"/>
      <color theme="1" tint="0.3499862666707358"/>
      <sz val="11"/>
    </font>
    <font>
      <name val="Century Gothic"/>
      <family val="1"/>
      <b val="1"/>
      <color theme="4"/>
      <sz val="10"/>
    </font>
    <font>
      <name val="Century Gothic"/>
      <family val="1"/>
      <b val="1"/>
      <color theme="1" tint="0.3499862666707358"/>
      <sz val="20"/>
    </font>
    <font>
      <color rgb="00FFFFFF"/>
      <sz val="22"/>
    </font>
  </fonts>
  <fills count="20">
    <fill>
      <patternFill/>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
        <bgColor indexed="64"/>
      </patternFill>
    </fill>
    <fill>
      <patternFill patternType="solid">
        <fgColor rgb="FFEAEEF3"/>
        <bgColor indexed="64"/>
      </patternFill>
    </fill>
    <fill>
      <patternFill patternType="solid">
        <fgColor theme="3" tint="0.7999816888943144"/>
        <bgColor indexed="9"/>
      </patternFill>
    </fill>
    <fill>
      <patternFill patternType="solid">
        <fgColor theme="0"/>
        <bgColor indexed="64"/>
      </patternFill>
    </fill>
    <fill>
      <patternFill patternType="solid">
        <fgColor rgb="FFFFCC99"/>
      </patternFill>
    </fill>
    <fill>
      <patternFill patternType="solid">
        <fgColor theme="0" tint="-0.0499893185216834"/>
        <bgColor indexed="64"/>
      </patternFill>
    </fill>
    <fill>
      <patternFill patternType="solid">
        <fgColor rgb="FFF7F9FB"/>
        <bgColor indexed="64"/>
      </patternFill>
    </fill>
    <fill>
      <patternFill patternType="solid">
        <fgColor theme="0" tint="-0.1499984740745262"/>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
        <bgColor rgb="FF000000"/>
      </patternFill>
    </fill>
    <fill>
      <patternFill patternType="solid">
        <fgColor rgb="0000bd32"/>
        <bgColor rgb="0000bd32"/>
      </patternFill>
    </fill>
  </fills>
  <borders count="47">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8"/>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s>
  <cellStyleXfs count="5">
    <xf numFmtId="0" fontId="24" fillId="0" borderId="0"/>
    <xf numFmtId="0" fontId="14" fillId="0" borderId="0"/>
    <xf numFmtId="0" fontId="23" fillId="0" borderId="0"/>
    <xf numFmtId="9" fontId="24" fillId="0" borderId="0"/>
    <xf numFmtId="0" fontId="25" fillId="11" borderId="19"/>
  </cellStyleXfs>
  <cellXfs count="295">
    <xf numFmtId="0" fontId="0" fillId="0" borderId="0" pivotButton="0" quotePrefix="0" xfId="0"/>
    <xf numFmtId="0" fontId="1" fillId="0" borderId="0" applyAlignment="1" pivotButton="0" quotePrefix="0" xfId="0">
      <alignment horizontal="left" vertical="center"/>
    </xf>
    <xf numFmtId="0" fontId="2" fillId="0" borderId="0" pivotButton="0" quotePrefix="0" xfId="0"/>
    <xf numFmtId="0" fontId="3" fillId="0" borderId="0" pivotButton="0" quotePrefix="0" xfId="0"/>
    <xf numFmtId="0" fontId="4" fillId="0" borderId="0" applyAlignment="1" pivotButton="0" quotePrefix="0" xfId="0">
      <alignment horizontal="right" vertical="center"/>
    </xf>
    <xf numFmtId="0" fontId="6" fillId="0" borderId="0" pivotButton="0" quotePrefix="0" xfId="0"/>
    <xf numFmtId="0" fontId="7" fillId="0" borderId="0" applyAlignment="1" pivotButton="0" quotePrefix="0" xfId="0">
      <alignment vertical="center"/>
    </xf>
    <xf numFmtId="0" fontId="8" fillId="0" borderId="0" applyAlignment="1" pivotButton="0" quotePrefix="0" xfId="0">
      <alignment horizontal="center" vertical="center"/>
    </xf>
    <xf numFmtId="0" fontId="9" fillId="0" borderId="0" pivotButton="0" quotePrefix="0" xfId="0"/>
    <xf numFmtId="0" fontId="10" fillId="2" borderId="1" applyAlignment="1" pivotButton="0" quotePrefix="0" xfId="0">
      <alignment horizontal="left" vertical="center" indent="1"/>
    </xf>
    <xf numFmtId="41" fontId="11" fillId="2" borderId="2" applyAlignment="1" pivotButton="0" quotePrefix="0" xfId="0">
      <alignment vertical="center"/>
    </xf>
    <xf numFmtId="0" fontId="12" fillId="0" borderId="0" pivotButton="0" quotePrefix="0" xfId="0"/>
    <xf numFmtId="0" fontId="11" fillId="3" borderId="4" applyAlignment="1" applyProtection="1" pivotButton="0" quotePrefix="0" xfId="0">
      <alignment horizontal="left" vertical="center" indent="2"/>
      <protection locked="0" hidden="0"/>
    </xf>
    <xf numFmtId="164" fontId="11" fillId="0" borderId="5" applyAlignment="1" applyProtection="1" pivotButton="0" quotePrefix="0" xfId="0">
      <alignment vertical="center"/>
      <protection locked="0" hidden="0"/>
    </xf>
    <xf numFmtId="0" fontId="10" fillId="4" borderId="6" applyAlignment="1" pivotButton="0" quotePrefix="0" xfId="0">
      <alignment horizontal="right" vertical="center" indent="1"/>
    </xf>
    <xf numFmtId="164" fontId="11" fillId="4" borderId="7" applyAlignment="1" pivotButton="0" quotePrefix="0" xfId="0">
      <alignment vertical="center"/>
    </xf>
    <xf numFmtId="0" fontId="10" fillId="4" borderId="4" applyAlignment="1" pivotButton="0" quotePrefix="0" xfId="0">
      <alignment horizontal="right" vertical="center" indent="1"/>
    </xf>
    <xf numFmtId="164" fontId="11" fillId="4" borderId="5" applyAlignment="1" pivotButton="0" quotePrefix="0" xfId="0">
      <alignment vertical="center"/>
    </xf>
    <xf numFmtId="0" fontId="10" fillId="5" borderId="8" applyAlignment="1" pivotButton="0" quotePrefix="0" xfId="0">
      <alignment horizontal="right" vertical="center" indent="1"/>
    </xf>
    <xf numFmtId="0" fontId="10" fillId="2" borderId="8" applyAlignment="1" pivotButton="0" quotePrefix="0" xfId="0">
      <alignment horizontal="left" vertical="center" wrapText="1" indent="1"/>
    </xf>
    <xf numFmtId="2" fontId="10" fillId="3" borderId="3" applyAlignment="1" pivotButton="0" quotePrefix="0" xfId="0">
      <alignment horizontal="center" vertical="center"/>
    </xf>
    <xf numFmtId="0" fontId="10" fillId="2" borderId="4" applyAlignment="1" pivotButton="0" quotePrefix="0" xfId="0">
      <alignment horizontal="left" vertical="center" wrapText="1" indent="1"/>
    </xf>
    <xf numFmtId="2" fontId="10" fillId="3" borderId="5" applyAlignment="1" pivotButton="0" quotePrefix="0" xfId="0">
      <alignment horizontal="center" vertical="center"/>
    </xf>
    <xf numFmtId="164" fontId="10" fillId="3" borderId="5" applyAlignment="1" pivotButton="0" quotePrefix="0" xfId="0">
      <alignment vertical="center"/>
    </xf>
    <xf numFmtId="0" fontId="11" fillId="6" borderId="0" applyAlignment="1" pivotButton="0" quotePrefix="0" xfId="0">
      <alignment horizontal="left" vertical="center" wrapText="1" indent="1"/>
    </xf>
    <xf numFmtId="0" fontId="5" fillId="0" borderId="0" applyAlignment="1" pivotButton="0" quotePrefix="0" xfId="1">
      <alignment vertical="center"/>
    </xf>
    <xf numFmtId="0" fontId="15" fillId="5" borderId="8" applyAlignment="1" pivotButton="0" quotePrefix="0" xfId="1">
      <alignment horizontal="left" vertical="center" wrapText="1" indent="1"/>
    </xf>
    <xf numFmtId="0" fontId="15" fillId="0" borderId="9" applyAlignment="1" pivotButton="0" quotePrefix="0" xfId="1">
      <alignment horizontal="center" vertical="center" wrapText="1"/>
    </xf>
    <xf numFmtId="0" fontId="6" fillId="6" borderId="8" applyAlignment="1" pivotButton="0" quotePrefix="0" xfId="1">
      <alignment horizontal="left" vertical="center" wrapText="1" indent="1"/>
    </xf>
    <xf numFmtId="164" fontId="6" fillId="6" borderId="9" applyAlignment="1" pivotButton="0" quotePrefix="0" xfId="1">
      <alignment horizontal="left" vertical="center"/>
    </xf>
    <xf numFmtId="0" fontId="6" fillId="6" borderId="10" applyAlignment="1" pivotButton="0" quotePrefix="0" xfId="1">
      <alignment horizontal="left" vertical="center" wrapText="1" indent="1"/>
    </xf>
    <xf numFmtId="164" fontId="6" fillId="6" borderId="11" applyAlignment="1" pivotButton="0" quotePrefix="0" xfId="1">
      <alignment horizontal="left" vertical="center"/>
    </xf>
    <xf numFmtId="0" fontId="8" fillId="4" borderId="12" applyAlignment="1" pivotButton="0" quotePrefix="0" xfId="1">
      <alignment horizontal="right" vertical="center" wrapText="1" indent="1"/>
    </xf>
    <xf numFmtId="164" fontId="15" fillId="4" borderId="13" applyAlignment="1" pivotButton="0" quotePrefix="0" xfId="1">
      <alignment horizontal="left" vertical="center"/>
    </xf>
    <xf numFmtId="0" fontId="15" fillId="5" borderId="4" applyAlignment="1" pivotButton="0" quotePrefix="0" xfId="1">
      <alignment horizontal="left" vertical="center" wrapText="1" indent="1"/>
    </xf>
    <xf numFmtId="0" fontId="15" fillId="5" borderId="14" applyAlignment="1" pivotButton="0" quotePrefix="0" xfId="1">
      <alignment horizontal="center" vertical="center"/>
    </xf>
    <xf numFmtId="0" fontId="6" fillId="0" borderId="8" applyAlignment="1" pivotButton="0" quotePrefix="0" xfId="1">
      <alignment horizontal="left" vertical="center" wrapText="1" indent="1"/>
    </xf>
    <xf numFmtId="0" fontId="15" fillId="2" borderId="4" applyAlignment="1" pivotButton="0" quotePrefix="0" xfId="1">
      <alignment horizontal="left" vertical="center" wrapText="1" indent="1"/>
    </xf>
    <xf numFmtId="0" fontId="15" fillId="2" borderId="14" applyAlignment="1" pivotButton="0" quotePrefix="0" xfId="1">
      <alignment horizontal="center" vertical="center"/>
    </xf>
    <xf numFmtId="0" fontId="6" fillId="3" borderId="4" applyAlignment="1" pivotButton="0" quotePrefix="0" xfId="1">
      <alignment horizontal="left" vertical="center" wrapText="1" indent="1"/>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0" fontId="8" fillId="2" borderId="12" applyAlignment="1" pivotButton="0" quotePrefix="0" xfId="1">
      <alignment horizontal="right" vertical="center" wrapText="1" indent="1"/>
    </xf>
    <xf numFmtId="164" fontId="15" fillId="2" borderId="13" applyAlignment="1" pivotButton="0" quotePrefix="0" xfId="1">
      <alignment horizontal="left" vertical="center"/>
    </xf>
    <xf numFmtId="0" fontId="16" fillId="0" borderId="0" applyAlignment="1" pivotButton="0" quotePrefix="0" xfId="0">
      <alignment horizontal="left" vertical="center"/>
    </xf>
    <xf numFmtId="0" fontId="17" fillId="0" borderId="0" applyAlignment="1" pivotButton="0" quotePrefix="0" xfId="0">
      <alignment vertical="center"/>
    </xf>
    <xf numFmtId="0" fontId="17" fillId="0" borderId="0" applyAlignment="1" pivotButton="0" quotePrefix="0" xfId="0">
      <alignment horizontal="left" vertical="center"/>
    </xf>
    <xf numFmtId="0" fontId="18" fillId="7" borderId="0" applyAlignment="1" pivotButton="0" quotePrefix="0" xfId="0">
      <alignment horizontal="left" vertical="center" indent="1"/>
    </xf>
    <xf numFmtId="165" fontId="18" fillId="7" borderId="0" applyAlignment="1" pivotButton="0" quotePrefix="0" xfId="0">
      <alignment horizontal="right" vertical="center"/>
    </xf>
    <xf numFmtId="0" fontId="17" fillId="0" borderId="0" applyAlignment="1" pivotButton="0" quotePrefix="0" xfId="0">
      <alignment horizontal="left" vertical="center" indent="1"/>
    </xf>
    <xf numFmtId="164" fontId="17" fillId="0" borderId="0" applyAlignment="1" pivotButton="0" quotePrefix="0" xfId="0">
      <alignment vertical="center"/>
    </xf>
    <xf numFmtId="0" fontId="19" fillId="0" borderId="0" applyAlignment="1" pivotButton="0" quotePrefix="0" xfId="0">
      <alignment horizontal="left" vertical="center" indent="4"/>
    </xf>
    <xf numFmtId="164" fontId="17" fillId="0" borderId="15" applyAlignment="1" pivotButton="0" quotePrefix="0" xfId="0">
      <alignment vertical="center"/>
    </xf>
    <xf numFmtId="0" fontId="20" fillId="8" borderId="16" applyAlignment="1" pivotButton="0" quotePrefix="0" xfId="0">
      <alignment horizontal="left" vertical="center" indent="1"/>
    </xf>
    <xf numFmtId="164" fontId="20" fillId="8" borderId="16" applyAlignment="1" pivotButton="0" quotePrefix="0" xfId="0">
      <alignment horizontal="center" vertical="center"/>
    </xf>
    <xf numFmtId="0" fontId="18" fillId="7" borderId="0" applyAlignment="1" pivotButton="0" quotePrefix="0" xfId="0">
      <alignment horizontal="right" vertical="center"/>
    </xf>
    <xf numFmtId="164" fontId="17" fillId="8" borderId="16" applyAlignment="1" pivotButton="0" quotePrefix="0" xfId="0">
      <alignment vertical="center"/>
    </xf>
    <xf numFmtId="0" fontId="20" fillId="7" borderId="17" applyAlignment="1" pivotButton="0" quotePrefix="0" xfId="0">
      <alignment horizontal="left" vertical="center" indent="1"/>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0" fontId="21" fillId="9" borderId="0" applyAlignment="1" pivotButton="0" quotePrefix="0" xfId="0">
      <alignment horizontal="left" vertical="center" indent="1"/>
    </xf>
    <xf numFmtId="164" fontId="17" fillId="7" borderId="0" applyAlignment="1" pivotButton="0" quotePrefix="0" xfId="0">
      <alignment vertical="center"/>
    </xf>
    <xf numFmtId="0" fontId="26" fillId="0" borderId="21" applyAlignment="1" pivotButton="0" quotePrefix="0" xfId="0">
      <alignment horizontal="right" vertical="center" indent="1"/>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0" fontId="19" fillId="12" borderId="0" applyAlignment="1" pivotButton="0" quotePrefix="0" xfId="0">
      <alignment horizontal="left" vertical="center" indent="4"/>
    </xf>
    <xf numFmtId="164" fontId="17" fillId="12" borderId="15" applyAlignment="1" pivotButton="0" quotePrefix="0" xfId="0">
      <alignment vertical="center"/>
    </xf>
    <xf numFmtId="0" fontId="14" fillId="0" borderId="0" pivotButton="0" quotePrefix="0" xfId="1"/>
    <xf numFmtId="0" fontId="27" fillId="0" borderId="22" applyAlignment="1" pivotButton="0" quotePrefix="0" xfId="1">
      <alignment horizontal="left" vertical="center" wrapText="1" indent="2"/>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21" applyAlignment="1" pivotButton="0" quotePrefix="0" xfId="0">
      <alignment horizontal="lef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0" fontId="6" fillId="0" borderId="0" applyAlignment="1" pivotButton="0" quotePrefix="0" xfId="0">
      <alignment horizontal="left"/>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0" fontId="0" fillId="0" borderId="25" pivotButton="0" quotePrefix="0" xfId="0"/>
    <xf numFmtId="0" fontId="6" fillId="0" borderId="0" applyAlignment="1" pivotButton="0" quotePrefix="0" xfId="0">
      <alignment horizontal="left"/>
    </xf>
    <xf numFmtId="0" fontId="0" fillId="0" borderId="0" pivotButton="0" quotePrefix="0" xfId="0"/>
    <xf numFmtId="41" fontId="11" fillId="2" borderId="20" applyAlignment="1" pivotButton="0" quotePrefix="0" xfId="0">
      <alignment vertical="center"/>
    </xf>
    <xf numFmtId="0" fontId="10" fillId="5" borderId="1" applyAlignment="1" pivotButton="0" quotePrefix="0" xfId="0">
      <alignment horizontal="right" vertical="center" indent="1"/>
    </xf>
    <xf numFmtId="164" fontId="10" fillId="5" borderId="18" applyAlignment="1" pivotButton="0" quotePrefix="0" xfId="0">
      <alignment vertical="center"/>
    </xf>
    <xf numFmtId="0" fontId="28" fillId="0" borderId="0" applyAlignment="1" pivotButton="0" quotePrefix="0" xfId="0">
      <alignment vertical="center"/>
    </xf>
    <xf numFmtId="0" fontId="29" fillId="0" borderId="0" applyAlignment="1" pivotButton="0" quotePrefix="0" xfId="0">
      <alignment horizontal="right" vertical="center"/>
    </xf>
    <xf numFmtId="0" fontId="29" fillId="6" borderId="0" applyAlignment="1" pivotButton="0" quotePrefix="0" xfId="0">
      <alignment vertical="center"/>
    </xf>
    <xf numFmtId="0" fontId="20" fillId="7" borderId="18" applyAlignment="1" pivotButton="0" quotePrefix="0" xfId="0">
      <alignment horizontal="left" vertical="center" indent="1"/>
    </xf>
    <xf numFmtId="0" fontId="20" fillId="14" borderId="28" applyAlignment="1" pivotButton="0" quotePrefix="0" xfId="0">
      <alignment horizontal="left" vertical="center" indent="1"/>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0" fontId="17" fillId="0" borderId="18" applyAlignment="1" pivotButton="0" quotePrefix="0" xfId="0">
      <alignment horizontal="left" vertical="center" wrapText="1" indent="1"/>
    </xf>
    <xf numFmtId="0" fontId="17" fillId="0" borderId="27" applyAlignment="1" pivotButton="0" quotePrefix="0" xfId="0">
      <alignment horizontal="left" vertical="center" wrapText="1" indent="1"/>
    </xf>
    <xf numFmtId="0" fontId="20" fillId="7" borderId="18" applyAlignment="1" pivotButton="0" quotePrefix="0" xfId="0">
      <alignment horizontal="center" vertical="center"/>
    </xf>
    <xf numFmtId="0" fontId="20" fillId="14" borderId="28" applyAlignment="1" pivotButton="0" quotePrefix="0" xfId="0">
      <alignment horizontal="center" vertical="center"/>
    </xf>
    <xf numFmtId="0" fontId="17" fillId="0" borderId="0" pivotButton="0" quotePrefix="0" xfId="0"/>
    <xf numFmtId="0" fontId="0" fillId="0" borderId="0" applyAlignment="1" pivotButton="0" quotePrefix="0" xfId="0">
      <alignment vertical="top"/>
    </xf>
    <xf numFmtId="0" fontId="16" fillId="6" borderId="0" applyAlignment="1" pivotButton="0" quotePrefix="0" xfId="0">
      <alignment vertical="top"/>
    </xf>
    <xf numFmtId="0" fontId="11" fillId="6" borderId="0" applyAlignment="1" pivotButton="0" quotePrefix="0" xfId="0">
      <alignment horizontal="left" vertical="top" wrapText="1"/>
    </xf>
    <xf numFmtId="0" fontId="17" fillId="0" borderId="18" applyAlignment="1" pivotButton="0" quotePrefix="0" xfId="0">
      <alignment horizontal="left" vertical="center" indent="1"/>
    </xf>
    <xf numFmtId="167" fontId="17" fillId="0" borderId="18" applyAlignment="1" pivotButton="0" quotePrefix="0" xfId="0">
      <alignment horizontal="left" vertical="center" indent="1"/>
    </xf>
    <xf numFmtId="0" fontId="17" fillId="0" borderId="27" applyAlignment="1" pivotButton="0" quotePrefix="0" xfId="0">
      <alignment horizontal="left" vertical="center" indent="1"/>
    </xf>
    <xf numFmtId="167" fontId="17" fillId="0" borderId="27" applyAlignment="1" pivotButton="0" quotePrefix="0" xfId="0">
      <alignment horizontal="left" vertical="center" indent="1"/>
    </xf>
    <xf numFmtId="0" fontId="10" fillId="7" borderId="18" applyAlignment="1" pivotButton="0" quotePrefix="0" xfId="0">
      <alignment horizontal="left" vertical="center" indent="1"/>
    </xf>
    <xf numFmtId="0" fontId="10" fillId="8" borderId="18" applyAlignment="1" pivotButton="0" quotePrefix="0" xfId="0">
      <alignment horizontal="left" vertical="center" indent="1"/>
    </xf>
    <xf numFmtId="0" fontId="20" fillId="8" borderId="18" applyAlignment="1" pivotButton="0" quotePrefix="0" xfId="0">
      <alignment horizontal="left" vertical="center" indent="1"/>
    </xf>
    <xf numFmtId="0" fontId="10" fillId="12" borderId="18" applyAlignment="1" pivotButton="0" quotePrefix="0" xfId="0">
      <alignment horizontal="left" vertical="center" indent="1"/>
    </xf>
    <xf numFmtId="0" fontId="20" fillId="12" borderId="18" applyAlignment="1" pivotButton="0" quotePrefix="0" xfId="0">
      <alignment horizontal="left" vertical="center" indent="1"/>
    </xf>
    <xf numFmtId="0" fontId="27" fillId="0" borderId="0" pivotButton="0" quotePrefix="0" xfId="0"/>
    <xf numFmtId="168" fontId="20" fillId="7" borderId="29" applyAlignment="1" pivotButton="0" quotePrefix="0" xfId="0">
      <alignment horizontal="center" vertical="center"/>
    </xf>
    <xf numFmtId="0" fontId="20" fillId="7" borderId="29" applyAlignment="1" pivotButton="0" quotePrefix="0" xfId="0">
      <alignment horizontal="left" vertical="center" indent="1"/>
    </xf>
    <xf numFmtId="3" fontId="20" fillId="7" borderId="29" applyAlignment="1" pivotButton="0" quotePrefix="0" xfId="0">
      <alignment horizontal="center" vertical="center"/>
    </xf>
    <xf numFmtId="0" fontId="17" fillId="12" borderId="0" pivotButton="0" quotePrefix="0" xfId="0"/>
    <xf numFmtId="0" fontId="0" fillId="12" borderId="0" pivotButton="0" quotePrefix="0" xfId="0"/>
    <xf numFmtId="0" fontId="33" fillId="0" borderId="0" applyAlignment="1" pivotButton="0" quotePrefix="0" xfId="0">
      <alignment vertical="center"/>
    </xf>
    <xf numFmtId="0" fontId="17" fillId="12" borderId="0" applyAlignment="1" pivotButton="0" quotePrefix="0" xfId="0">
      <alignment vertical="center"/>
    </xf>
    <xf numFmtId="168" fontId="20" fillId="16" borderId="29" applyAlignment="1" pivotButton="0" quotePrefix="0" xfId="0">
      <alignment horizontal="center" vertical="center"/>
    </xf>
    <xf numFmtId="168" fontId="20" fillId="14" borderId="30" applyAlignment="1" pivotButton="0" quotePrefix="0" xfId="0">
      <alignment horizontal="center" vertical="center"/>
    </xf>
    <xf numFmtId="168" fontId="20" fillId="7" borderId="31" applyAlignment="1" pivotButton="0" quotePrefix="0" xfId="0">
      <alignment horizontal="center" vertical="center"/>
    </xf>
    <xf numFmtId="168" fontId="20" fillId="7" borderId="30" applyAlignment="1" pivotButton="0" quotePrefix="0" xfId="0">
      <alignment horizontal="center" vertical="center"/>
    </xf>
    <xf numFmtId="0" fontId="33" fillId="12" borderId="0" applyAlignment="1" pivotButton="0" quotePrefix="0" xfId="0">
      <alignment vertical="center"/>
    </xf>
    <xf numFmtId="168" fontId="17" fillId="12" borderId="32" applyAlignment="1" pivotButton="0" quotePrefix="0" xfId="0">
      <alignment horizontal="center" vertical="center"/>
    </xf>
    <xf numFmtId="168" fontId="20" fillId="7" borderId="33" applyAlignment="1" pivotButton="0" quotePrefix="0" xfId="0">
      <alignment horizontal="center" vertical="center"/>
    </xf>
    <xf numFmtId="168" fontId="17" fillId="8" borderId="34" applyAlignment="1" pivotButton="0" quotePrefix="0" xfId="0">
      <alignment horizontal="center" vertical="center"/>
    </xf>
    <xf numFmtId="168" fontId="17" fillId="8" borderId="32" applyAlignment="1" pivotButton="0" quotePrefix="0" xfId="0">
      <alignment horizontal="center" vertical="center"/>
    </xf>
    <xf numFmtId="0" fontId="17" fillId="8" borderId="32" applyAlignment="1" pivotButton="0" quotePrefix="0" xfId="0">
      <alignment horizontal="left" vertical="center" indent="1"/>
    </xf>
    <xf numFmtId="168" fontId="17" fillId="12" borderId="18" applyAlignment="1" pivotButton="0" quotePrefix="0" xfId="0">
      <alignment horizontal="center" vertical="center"/>
    </xf>
    <xf numFmtId="168" fontId="20" fillId="7" borderId="35" applyAlignment="1" pivotButton="0" quotePrefix="0" xfId="0">
      <alignment horizontal="center" vertical="center"/>
    </xf>
    <xf numFmtId="168" fontId="17" fillId="8" borderId="36" applyAlignment="1" pivotButton="0" quotePrefix="0" xfId="0">
      <alignment horizontal="center" vertical="center"/>
    </xf>
    <xf numFmtId="168" fontId="17" fillId="8" borderId="18" applyAlignment="1" pivotButton="0" quotePrefix="0" xfId="0">
      <alignment horizontal="center" vertical="center"/>
    </xf>
    <xf numFmtId="0" fontId="17" fillId="8" borderId="18" applyAlignment="1" pivotButton="0" quotePrefix="0" xfId="0">
      <alignment horizontal="left" vertical="center" indent="1"/>
    </xf>
    <xf numFmtId="0" fontId="17" fillId="12" borderId="0" applyAlignment="1" pivotButton="0" quotePrefix="0" xfId="0">
      <alignment horizontal="center" vertical="center"/>
    </xf>
    <xf numFmtId="0" fontId="20" fillId="12" borderId="0" applyAlignment="1" pivotButton="0" quotePrefix="0" xfId="0">
      <alignment horizontal="center" vertical="center"/>
    </xf>
    <xf numFmtId="0" fontId="34" fillId="12" borderId="0" applyAlignment="1" pivotButton="0" quotePrefix="0" xfId="0">
      <alignment vertical="center"/>
    </xf>
    <xf numFmtId="0" fontId="20" fillId="12" borderId="0" applyAlignment="1" pivotButton="0" quotePrefix="0" xfId="0">
      <alignment vertical="center"/>
    </xf>
    <xf numFmtId="0" fontId="17" fillId="12" borderId="0" applyAlignment="1" pivotButton="0" quotePrefix="0" xfId="0">
      <alignment horizontal="left" vertical="center" indent="1"/>
    </xf>
    <xf numFmtId="169" fontId="17" fillId="12" borderId="18" applyAlignment="1" pivotButton="0" quotePrefix="0" xfId="0">
      <alignment horizontal="center" vertical="center"/>
    </xf>
    <xf numFmtId="169" fontId="20" fillId="7" borderId="35" applyAlignment="1" pivotButton="0" quotePrefix="0" xfId="0">
      <alignment horizontal="center" vertical="center"/>
    </xf>
    <xf numFmtId="169" fontId="17" fillId="8" borderId="36" applyAlignment="1" pivotButton="0" quotePrefix="0" xfId="0">
      <alignment horizontal="center" vertical="center"/>
    </xf>
    <xf numFmtId="169" fontId="17" fillId="8"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9" fontId="17" fillId="0" borderId="18" applyAlignment="1" applyProtection="1" pivotButton="0" quotePrefix="0" xfId="0">
      <alignment horizontal="center" vertical="center"/>
      <protection locked="0" hidden="0"/>
    </xf>
    <xf numFmtId="3" fontId="20" fillId="16" borderId="29" applyAlignment="1" pivotButton="0" quotePrefix="0" xfId="0">
      <alignment horizontal="center" vertical="center"/>
    </xf>
    <xf numFmtId="3" fontId="20" fillId="14" borderId="30" applyAlignment="1" pivotButton="0" quotePrefix="0" xfId="0">
      <alignment horizontal="center" vertical="center"/>
    </xf>
    <xf numFmtId="3" fontId="20" fillId="7" borderId="31" applyAlignment="1" pivotButton="0" quotePrefix="0" xfId="0">
      <alignment horizontal="center" vertical="center"/>
    </xf>
    <xf numFmtId="9" fontId="17" fillId="12" borderId="18" applyAlignment="1" pivotButton="0" quotePrefix="0" xfId="3">
      <alignment horizontal="center" vertical="center"/>
    </xf>
    <xf numFmtId="3" fontId="20" fillId="7" borderId="35" applyAlignment="1" pivotButton="0" quotePrefix="0" xfId="0">
      <alignment horizontal="center" vertical="center"/>
    </xf>
    <xf numFmtId="3" fontId="17" fillId="10" borderId="18" applyAlignment="1" applyProtection="1" pivotButton="0" quotePrefix="0" xfId="0">
      <alignment horizontal="center" vertical="center"/>
      <protection locked="0" hidden="0"/>
    </xf>
    <xf numFmtId="0" fontId="17" fillId="0" borderId="18" applyAlignment="1" applyProtection="1" pivotButton="0" quotePrefix="0" xfId="0">
      <alignment horizontal="left" vertical="center" indent="1"/>
      <protection locked="0" hidden="0"/>
    </xf>
    <xf numFmtId="0" fontId="35" fillId="12" borderId="0" applyAlignment="1" pivotButton="0" quotePrefix="0" xfId="0">
      <alignment vertical="center"/>
    </xf>
    <xf numFmtId="0" fontId="18" fillId="12" borderId="0" applyAlignment="1" pivotButton="0" quotePrefix="0" xfId="0">
      <alignment vertical="center"/>
    </xf>
    <xf numFmtId="0" fontId="14" fillId="12" borderId="0" applyProtection="1" pivotButton="0" quotePrefix="0" xfId="0">
      <protection locked="1" hidden="1"/>
    </xf>
    <xf numFmtId="170" fontId="20" fillId="12" borderId="0" applyAlignment="1" pivotButton="0" quotePrefix="0" xfId="0">
      <alignment horizontal="center" vertical="center"/>
    </xf>
    <xf numFmtId="0" fontId="31" fillId="12" borderId="0" applyProtection="1" pivotButton="0" quotePrefix="0" xfId="0">
      <protection locked="1" hidden="1"/>
    </xf>
    <xf numFmtId="0" fontId="0" fillId="12" borderId="0" applyProtection="1" pivotButton="0" quotePrefix="0" xfId="0">
      <protection locked="1" hidden="1"/>
    </xf>
    <xf numFmtId="0" fontId="0" fillId="0" borderId="0" applyProtection="1" pivotButton="0" quotePrefix="0" xfId="0">
      <protection locked="1" hidden="1"/>
    </xf>
    <xf numFmtId="0" fontId="17" fillId="0" borderId="0" applyAlignment="1" pivotButton="0" quotePrefix="0" xfId="0">
      <alignment wrapText="1"/>
    </xf>
    <xf numFmtId="0" fontId="17" fillId="10" borderId="0" applyAlignment="1" pivotButton="0" quotePrefix="0" xfId="0">
      <alignment wrapText="1"/>
    </xf>
    <xf numFmtId="0" fontId="36" fillId="12" borderId="0" applyAlignment="1" applyProtection="1" pivotButton="0" quotePrefix="0" xfId="0">
      <alignment vertical="center" wrapText="1"/>
      <protection locked="1" hidden="1"/>
    </xf>
    <xf numFmtId="0" fontId="37" fillId="12" borderId="0" applyAlignment="1" applyProtection="1" pivotButton="0" quotePrefix="0" xfId="0">
      <alignment horizontal="left" vertical="center" indent="1"/>
      <protection locked="1" hidden="1"/>
    </xf>
    <xf numFmtId="166" fontId="18" fillId="10" borderId="27" applyAlignment="1" applyProtection="1" pivotButton="0" quotePrefix="0" xfId="0">
      <alignment horizontal="center" vertical="center"/>
      <protection locked="0" hidden="0"/>
    </xf>
    <xf numFmtId="0" fontId="17" fillId="12" borderId="0" applyAlignment="1" pivotButton="0" quotePrefix="0" xfId="0">
      <alignment wrapText="1"/>
    </xf>
    <xf numFmtId="49" fontId="17" fillId="12" borderId="0" applyAlignment="1" applyProtection="1" pivotButton="0" quotePrefix="0" xfId="0">
      <alignment horizontal="center" vertical="center"/>
      <protection locked="1" hidden="1"/>
    </xf>
    <xf numFmtId="0" fontId="0" fillId="12" borderId="0" applyAlignment="1" applyProtection="1" pivotButton="0" quotePrefix="0" xfId="0">
      <alignment vertical="center"/>
      <protection locked="1" hidden="1"/>
    </xf>
    <xf numFmtId="0" fontId="0" fillId="0" borderId="0" applyAlignment="1" applyProtection="1" pivotButton="0" quotePrefix="0" xfId="0">
      <alignment vertical="center"/>
      <protection locked="1" hidden="1"/>
    </xf>
    <xf numFmtId="171" fontId="18" fillId="12" borderId="0" applyAlignment="1" applyProtection="1" pivotButton="0" quotePrefix="0" xfId="4">
      <alignment vertical="center"/>
      <protection locked="1" hidden="1"/>
    </xf>
    <xf numFmtId="0" fontId="18" fillId="12" borderId="0" applyAlignment="1" applyProtection="1" pivotButton="0" quotePrefix="0" xfId="4">
      <alignment vertical="center"/>
      <protection locked="1" hidden="1"/>
    </xf>
    <xf numFmtId="0" fontId="38" fillId="12" borderId="0" applyAlignment="1" applyProtection="1" pivotButton="0" quotePrefix="0" xfId="0">
      <alignment vertical="center" wrapText="1"/>
      <protection locked="1" hidden="1"/>
    </xf>
    <xf numFmtId="0" fontId="17" fillId="6" borderId="0" applyAlignment="1" pivotButton="0" quotePrefix="0" xfId="0">
      <alignment horizontal="left" vertical="top" wrapText="1"/>
    </xf>
    <xf numFmtId="0" fontId="17" fillId="13" borderId="27" applyAlignment="1" pivotButton="0" quotePrefix="0" xfId="0">
      <alignment horizontal="left" vertical="center" wrapText="1" indent="1"/>
    </xf>
    <xf numFmtId="0" fontId="17" fillId="17" borderId="27"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13" borderId="27" applyAlignment="1" pivotButton="0" quotePrefix="0" xfId="0">
      <alignment horizontal="center" vertical="center" wrapText="1"/>
    </xf>
    <xf numFmtId="0" fontId="17" fillId="7" borderId="27" applyAlignment="1" pivotButton="0" quotePrefix="0" xfId="0">
      <alignment horizontal="center" vertical="center" wrapText="1"/>
    </xf>
    <xf numFmtId="0" fontId="11" fillId="18" borderId="27" applyAlignment="1" pivotButton="0" quotePrefix="0" xfId="0">
      <alignment horizontal="center" vertical="center" wrapText="1"/>
    </xf>
    <xf numFmtId="0" fontId="17" fillId="8" borderId="27" applyAlignment="1" pivotButton="0" quotePrefix="0" xfId="0">
      <alignment horizontal="left" vertical="center" indent="1"/>
    </xf>
    <xf numFmtId="0" fontId="20" fillId="0" borderId="0" applyAlignment="1" pivotButton="0" quotePrefix="0" xfId="0">
      <alignment horizontal="left" vertical="center" indent="1"/>
    </xf>
    <xf numFmtId="0" fontId="20" fillId="7" borderId="36" applyAlignment="1" pivotButton="0" quotePrefix="0" xfId="0">
      <alignment horizontal="left" vertical="center" indent="1"/>
    </xf>
    <xf numFmtId="0" fontId="20" fillId="7" borderId="20" applyAlignment="1" pivotButton="0" quotePrefix="0" xfId="0">
      <alignment horizontal="left" vertical="center" indent="1"/>
    </xf>
    <xf numFmtId="0" fontId="20" fillId="7" borderId="37" applyAlignment="1" pivotButton="0" quotePrefix="0" xfId="0">
      <alignment horizontal="left" vertical="center" indent="1"/>
    </xf>
    <xf numFmtId="0" fontId="20" fillId="7" borderId="38" applyAlignment="1" pivotButton="0" quotePrefix="0" xfId="0">
      <alignment horizontal="left" vertical="center" indent="1"/>
    </xf>
    <xf numFmtId="0" fontId="17" fillId="12" borderId="18" applyAlignment="1" pivotButton="0" quotePrefix="0" xfId="0">
      <alignment horizontal="left" vertical="center" indent="1"/>
    </xf>
    <xf numFmtId="0" fontId="17" fillId="12" borderId="27" applyAlignment="1" pivotButton="0" quotePrefix="0" xfId="0">
      <alignment horizontal="left" vertical="center" indent="1"/>
    </xf>
    <xf numFmtId="0" fontId="20" fillId="14" borderId="36" applyAlignment="1" pivotButton="0" quotePrefix="0" xfId="0">
      <alignment horizontal="left" vertical="center" indent="1"/>
    </xf>
    <xf numFmtId="0" fontId="20" fillId="14" borderId="20" applyAlignment="1" pivotButton="0" quotePrefix="0" xfId="0">
      <alignment horizontal="left" vertical="center" indent="1"/>
    </xf>
    <xf numFmtId="0" fontId="20" fillId="14" borderId="37" applyAlignment="1" pivotButton="0" quotePrefix="0" xfId="0">
      <alignment horizontal="left" vertical="center" indent="1"/>
    </xf>
    <xf numFmtId="0" fontId="20" fillId="14" borderId="38" applyAlignment="1" pivotButton="0" quotePrefix="0" xfId="0">
      <alignment horizontal="left" vertical="center" indent="1"/>
    </xf>
    <xf numFmtId="0" fontId="20" fillId="17" borderId="39" applyAlignment="1" pivotButton="0" quotePrefix="0" xfId="0">
      <alignment horizontal="left" vertical="center" wrapText="1" indent="1"/>
    </xf>
    <xf numFmtId="0" fontId="17" fillId="17" borderId="27" applyAlignment="1" pivotButton="0" quotePrefix="0" xfId="0">
      <alignment horizontal="center" vertical="center" wrapText="1"/>
    </xf>
    <xf numFmtId="0" fontId="17" fillId="0" borderId="0" applyAlignment="1" pivotButton="0" quotePrefix="0" xfId="0">
      <alignment vertical="center" wrapText="1"/>
    </xf>
    <xf numFmtId="0" fontId="20" fillId="0" borderId="40" applyAlignment="1" pivotButton="0" quotePrefix="0" xfId="0">
      <alignment horizontal="left" vertical="center" wrapText="1" indent="1"/>
    </xf>
    <xf numFmtId="0" fontId="17" fillId="0" borderId="18" applyAlignment="1" pivotButton="0" quotePrefix="0" xfId="0">
      <alignment horizontal="left" vertical="center" wrapText="1" indent="1"/>
    </xf>
    <xf numFmtId="0" fontId="17" fillId="0" borderId="18" applyAlignment="1" pivotButton="0" quotePrefix="0" xfId="0">
      <alignment horizontal="center" vertical="center" wrapText="1"/>
    </xf>
    <xf numFmtId="0" fontId="20" fillId="17" borderId="40" applyAlignment="1" pivotButton="0" quotePrefix="0" xfId="0">
      <alignment horizontal="left" vertical="center" wrapText="1" indent="1"/>
    </xf>
    <xf numFmtId="0" fontId="17" fillId="17" borderId="18" applyAlignment="1" pivotButton="0" quotePrefix="0" xfId="0">
      <alignment horizontal="left" vertical="center" wrapText="1" indent="1"/>
    </xf>
    <xf numFmtId="0" fontId="17" fillId="17" borderId="18" applyAlignment="1" pivotButton="0" quotePrefix="0" xfId="0">
      <alignment horizontal="center" vertical="center" wrapText="1"/>
    </xf>
    <xf numFmtId="0" fontId="20" fillId="12" borderId="40" applyAlignment="1" pivotButton="0" quotePrefix="0" xfId="0">
      <alignment horizontal="center" vertical="center" wrapText="1"/>
    </xf>
    <xf numFmtId="0" fontId="20" fillId="12" borderId="18" applyAlignment="1" pivotButton="0" quotePrefix="0" xfId="0">
      <alignment horizontal="center" vertical="center" wrapText="1"/>
    </xf>
    <xf numFmtId="0" fontId="20" fillId="14" borderId="41" applyAlignment="1" pivotButton="0" quotePrefix="0" xfId="0">
      <alignment horizontal="center" vertical="center" wrapText="1"/>
    </xf>
    <xf numFmtId="0" fontId="18" fillId="14" borderId="26" applyAlignment="1" pivotButton="0" quotePrefix="0" xfId="0">
      <alignment horizontal="center" vertical="center" wrapText="1"/>
    </xf>
    <xf numFmtId="0" fontId="20" fillId="14" borderId="36" applyAlignment="1" pivotButton="0" quotePrefix="0" xfId="0">
      <alignment horizontal="center" vertical="center" wrapText="1"/>
    </xf>
    <xf numFmtId="0" fontId="17" fillId="13" borderId="39" applyAlignment="1" pivotButton="0" quotePrefix="0" xfId="0">
      <alignment horizontal="left" vertical="center" wrapText="1" indent="1"/>
    </xf>
    <xf numFmtId="0" fontId="17" fillId="0" borderId="40" applyAlignment="1" pivotButton="0" quotePrefix="0" xfId="0">
      <alignment horizontal="left" vertical="center" wrapText="1" indent="1"/>
    </xf>
    <xf numFmtId="0" fontId="17" fillId="13" borderId="40" applyAlignment="1" pivotButton="0" quotePrefix="0" xfId="0">
      <alignment horizontal="left" vertical="center" wrapText="1" indent="1"/>
    </xf>
    <xf numFmtId="0" fontId="17" fillId="13" borderId="18" applyAlignment="1" pivotButton="0" quotePrefix="0" xfId="0">
      <alignment horizontal="left" vertical="center" wrapText="1" indent="1"/>
    </xf>
    <xf numFmtId="0" fontId="17" fillId="13" borderId="18" applyAlignment="1" pivotButton="0" quotePrefix="0" xfId="0">
      <alignment horizontal="center" vertical="center" wrapText="1"/>
    </xf>
    <xf numFmtId="0" fontId="17" fillId="0" borderId="28" applyAlignment="1" pivotButton="0" quotePrefix="0" xfId="0">
      <alignment horizontal="left" vertical="center" wrapText="1" indent="1"/>
    </xf>
    <xf numFmtId="0" fontId="17" fillId="0" borderId="28" applyAlignment="1" pivotButton="0" quotePrefix="0" xfId="0">
      <alignment horizontal="center" vertical="center" wrapText="1"/>
    </xf>
    <xf numFmtId="0" fontId="20" fillId="8" borderId="42" applyAlignment="1" pivotButton="0" quotePrefix="0" xfId="0">
      <alignment horizontal="center" vertical="center" wrapText="1"/>
    </xf>
    <xf numFmtId="0" fontId="20" fillId="8" borderId="20" applyAlignment="1" pivotButton="0" quotePrefix="0" xfId="0">
      <alignment horizontal="center" vertical="center" wrapText="1"/>
    </xf>
    <xf numFmtId="0" fontId="20" fillId="8" borderId="36" applyAlignment="1" pivotButton="0" quotePrefix="0" xfId="0">
      <alignment horizontal="center" vertical="center" wrapText="1"/>
    </xf>
    <xf numFmtId="0" fontId="20" fillId="7" borderId="41" applyAlignment="1" pivotButton="0" quotePrefix="0" xfId="0">
      <alignment horizontal="left" vertical="center" wrapText="1" indent="1"/>
    </xf>
    <xf numFmtId="0" fontId="18" fillId="7" borderId="43" applyAlignment="1" pivotButton="0" quotePrefix="0" xfId="0">
      <alignment horizontal="center" vertical="center" wrapText="1"/>
    </xf>
    <xf numFmtId="0" fontId="20" fillId="7" borderId="34" applyAlignment="1" pivotButton="0" quotePrefix="0" xfId="0">
      <alignment horizontal="left" vertical="center" wrapText="1" indent="1"/>
    </xf>
    <xf numFmtId="0" fontId="39" fillId="0" borderId="0" applyAlignment="1" pivotButton="0" quotePrefix="0" xfId="0">
      <alignment vertical="center" wrapText="1"/>
    </xf>
    <xf numFmtId="0" fontId="29" fillId="10" borderId="0" applyAlignment="1" pivotButton="0" quotePrefix="0" xfId="0">
      <alignment vertical="center"/>
    </xf>
    <xf numFmtId="0" fontId="27" fillId="0" borderId="0" applyAlignment="1" pivotButton="0" quotePrefix="0" xfId="0">
      <alignment vertical="center"/>
    </xf>
    <xf numFmtId="0" fontId="40" fillId="0" borderId="0" applyAlignment="1" pivotButton="0" quotePrefix="0" xfId="0">
      <alignment vertical="center"/>
    </xf>
    <xf numFmtId="0" fontId="22" fillId="0" borderId="0" applyAlignment="1" pivotButton="0" quotePrefix="0" xfId="0">
      <alignment horizontal="center"/>
    </xf>
    <xf numFmtId="0" fontId="22" fillId="13" borderId="27" applyAlignment="1" pivotButton="0" quotePrefix="0" xfId="2">
      <alignment horizontal="center" vertical="center" wrapText="1"/>
    </xf>
    <xf numFmtId="0" fontId="11" fillId="0" borderId="0" applyAlignment="1" pivotButton="0" quotePrefix="0" xfId="1">
      <alignment horizontal="left" vertical="center" wrapText="1"/>
    </xf>
    <xf numFmtId="0" fontId="29" fillId="6" borderId="0" applyAlignment="1" pivotButton="0" quotePrefix="0" xfId="0">
      <alignment vertical="top"/>
    </xf>
    <xf numFmtId="0" fontId="32" fillId="15" borderId="0" applyAlignment="1" pivotButton="0" quotePrefix="0" xfId="2">
      <alignment horizontal="center" vertical="center"/>
    </xf>
    <xf numFmtId="0" fontId="17" fillId="6" borderId="0" applyAlignment="1" pivotButton="0" quotePrefix="0" xfId="0">
      <alignment vertical="top" wrapText="1"/>
    </xf>
    <xf numFmtId="0" fontId="17" fillId="13" borderId="27" applyAlignment="1" pivotButton="0" quotePrefix="0" xfId="0">
      <alignment horizontal="left" vertical="center" wrapText="1" indent="1"/>
    </xf>
    <xf numFmtId="0" fontId="17" fillId="0" borderId="0" applyAlignment="1" pivotButton="0" quotePrefix="0" xfId="0">
      <alignment horizontal="left" vertical="top" wrapText="1"/>
    </xf>
    <xf numFmtId="0" fontId="17" fillId="6" borderId="0" applyAlignment="1" pivotButton="0" quotePrefix="0" xfId="0">
      <alignment horizontal="left" vertical="top" wrapText="1"/>
    </xf>
    <xf numFmtId="0" fontId="29" fillId="0" borderId="0" applyAlignment="1" pivotButton="0" quotePrefix="0" xfId="0">
      <alignment horizontal="right" vertical="center"/>
    </xf>
    <xf numFmtId="0" fontId="41" fillId="19" borderId="0" applyAlignment="1" pivotButton="0" quotePrefix="0" xfId="2">
      <alignment horizontal="center" vertical="center"/>
    </xf>
    <xf numFmtId="0" fontId="0" fillId="0" borderId="45" pivotButton="0" quotePrefix="0" xfId="0"/>
    <xf numFmtId="0" fontId="0" fillId="0" borderId="46" pivotButton="0" quotePrefix="0" xfId="0"/>
    <xf numFmtId="167" fontId="17" fillId="0" borderId="18" applyAlignment="1" pivotButton="0" quotePrefix="0" xfId="0">
      <alignment horizontal="left" vertical="center" indent="1"/>
    </xf>
    <xf numFmtId="167" fontId="17" fillId="0" borderId="27" applyAlignment="1" pivotButton="0" quotePrefix="0" xfId="0">
      <alignment horizontal="left" vertical="center" indent="1"/>
    </xf>
    <xf numFmtId="171" fontId="18" fillId="12" borderId="0" applyAlignment="1" applyProtection="1" pivotButton="0" quotePrefix="0" xfId="4">
      <alignment vertical="center"/>
      <protection locked="1" hidden="1"/>
    </xf>
    <xf numFmtId="172" fontId="18" fillId="10" borderId="27" applyAlignment="1" applyProtection="1" pivotButton="0" quotePrefix="0" xfId="0">
      <alignment horizontal="center" vertical="center"/>
      <protection locked="0" hidden="0"/>
    </xf>
    <xf numFmtId="170" fontId="20" fillId="12" borderId="0" applyAlignment="1" pivotButton="0" quotePrefix="0" xfId="0">
      <alignment horizontal="center" vertical="center"/>
    </xf>
    <xf numFmtId="172" fontId="20" fillId="12" borderId="0" applyAlignment="1" pivotButton="0" quotePrefix="0" xfId="0">
      <alignment horizontal="center" vertical="center"/>
    </xf>
    <xf numFmtId="169" fontId="17" fillId="0" borderId="18" applyAlignment="1" applyProtection="1" pivotButton="0" quotePrefix="0" xfId="0">
      <alignment horizontal="center" vertical="center"/>
      <protection locked="0" hidden="0"/>
    </xf>
    <xf numFmtId="169" fontId="20" fillId="7" borderId="35" applyAlignment="1" pivotButton="0" quotePrefix="0" xfId="0">
      <alignment horizontal="center" vertical="center"/>
    </xf>
    <xf numFmtId="169" fontId="17" fillId="12"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8" fontId="17" fillId="8" borderId="18" applyAlignment="1" pivotButton="0" quotePrefix="0" xfId="0">
      <alignment horizontal="center" vertical="center"/>
    </xf>
    <xf numFmtId="168" fontId="17" fillId="8" borderId="36" applyAlignment="1" pivotButton="0" quotePrefix="0" xfId="0">
      <alignment horizontal="center" vertical="center"/>
    </xf>
    <xf numFmtId="168" fontId="20" fillId="7" borderId="35" applyAlignment="1" pivotButton="0" quotePrefix="0" xfId="0">
      <alignment horizontal="center" vertical="center"/>
    </xf>
    <xf numFmtId="168" fontId="17" fillId="12" borderId="18" applyAlignment="1" pivotButton="0" quotePrefix="0" xfId="0">
      <alignment horizontal="center" vertical="center"/>
    </xf>
    <xf numFmtId="168" fontId="17" fillId="8" borderId="32" applyAlignment="1" pivotButton="0" quotePrefix="0" xfId="0">
      <alignment horizontal="center" vertical="center"/>
    </xf>
    <xf numFmtId="168" fontId="17" fillId="8" borderId="34" applyAlignment="1" pivotButton="0" quotePrefix="0" xfId="0">
      <alignment horizontal="center" vertical="center"/>
    </xf>
    <xf numFmtId="168" fontId="20" fillId="7" borderId="33" applyAlignment="1" pivotButton="0" quotePrefix="0" xfId="0">
      <alignment horizontal="center" vertical="center"/>
    </xf>
    <xf numFmtId="168" fontId="17" fillId="12" borderId="32" applyAlignment="1" pivotButton="0" quotePrefix="0" xfId="0">
      <alignment horizontal="center" vertical="center"/>
    </xf>
    <xf numFmtId="168" fontId="20" fillId="7" borderId="29" applyAlignment="1" pivotButton="0" quotePrefix="0" xfId="0">
      <alignment horizontal="center" vertical="center"/>
    </xf>
    <xf numFmtId="168" fontId="20" fillId="7" borderId="31" applyAlignment="1" pivotButton="0" quotePrefix="0" xfId="0">
      <alignment horizontal="center" vertical="center"/>
    </xf>
    <xf numFmtId="168" fontId="20" fillId="14" borderId="30" applyAlignment="1" pivotButton="0" quotePrefix="0" xfId="0">
      <alignment horizontal="center" vertical="center"/>
    </xf>
    <xf numFmtId="168" fontId="20" fillId="16" borderId="29" applyAlignment="1" pivotButton="0" quotePrefix="0" xfId="0">
      <alignment horizontal="center" vertical="center"/>
    </xf>
    <xf numFmtId="169" fontId="17" fillId="8" borderId="18" applyAlignment="1" pivotButton="0" quotePrefix="0" xfId="0">
      <alignment horizontal="center" vertical="center"/>
    </xf>
    <xf numFmtId="169" fontId="17" fillId="8" borderId="36" applyAlignment="1" pivotButton="0" quotePrefix="0" xfId="0">
      <alignment horizontal="center" vertical="center"/>
    </xf>
    <xf numFmtId="168" fontId="20" fillId="7" borderId="30" applyAlignment="1" pivotButton="0" quotePrefix="0" xfId="0">
      <alignment horizontal="center" vertical="center"/>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7" applyAlignment="1" pivotButton="0" quotePrefix="0" xfId="0">
      <alignment vertical="center"/>
    </xf>
    <xf numFmtId="164" fontId="11" fillId="4" borderId="21" applyAlignment="1" pivotButton="0" quotePrefix="0" xfId="0">
      <alignment horizontal="left" vertical="center"/>
    </xf>
    <xf numFmtId="164" fontId="11" fillId="0" borderId="5" applyAlignment="1" applyProtection="1" pivotButton="0" quotePrefix="0" xfId="0">
      <alignment vertical="center"/>
      <protection locked="0" hidden="0"/>
    </xf>
    <xf numFmtId="164" fontId="11" fillId="4" borderId="5" applyAlignment="1" pivotButton="0" quotePrefix="0" xfId="0">
      <alignmen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164" fontId="10" fillId="5" borderId="18" applyAlignment="1" pivotButton="0" quotePrefix="0" xfId="0">
      <alignment vertical="center"/>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164" fontId="10" fillId="3" borderId="5" applyAlignment="1" pivotButton="0" quotePrefix="0" xfId="0">
      <alignment vertical="center"/>
    </xf>
    <xf numFmtId="164" fontId="6" fillId="6" borderId="9" applyAlignment="1" pivotButton="0" quotePrefix="0" xfId="1">
      <alignment horizontal="left" vertical="center"/>
    </xf>
    <xf numFmtId="164" fontId="6" fillId="6" borderId="11" applyAlignment="1" pivotButton="0" quotePrefix="0" xfId="1">
      <alignment horizontal="left" vertical="center"/>
    </xf>
    <xf numFmtId="164" fontId="15" fillId="4" borderId="13" applyAlignment="1" pivotButton="0" quotePrefix="0" xfId="1">
      <alignment horizontal="left" vertical="center"/>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164" fontId="15" fillId="2" borderId="13" applyAlignment="1" pivotButton="0" quotePrefix="0" xfId="1">
      <alignment horizontal="left" vertical="center"/>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165" fontId="18" fillId="7" borderId="0" applyAlignment="1" pivotButton="0" quotePrefix="0" xfId="0">
      <alignment horizontal="right" vertical="center"/>
    </xf>
    <xf numFmtId="164" fontId="17" fillId="0" borderId="0" applyAlignment="1" pivotButton="0" quotePrefix="0" xfId="0">
      <alignment vertical="center"/>
    </xf>
    <xf numFmtId="164" fontId="17" fillId="0" borderId="15" applyAlignment="1" pivotButton="0" quotePrefix="0" xfId="0">
      <alignment vertical="center"/>
    </xf>
    <xf numFmtId="164" fontId="20" fillId="8" borderId="16" applyAlignment="1" pivotButton="0" quotePrefix="0" xfId="0">
      <alignment horizontal="center" vertical="center"/>
    </xf>
    <xf numFmtId="164" fontId="17" fillId="8" borderId="16" applyAlignment="1" pivotButton="0" quotePrefix="0" xfId="0">
      <alignment vertical="center"/>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164" fontId="17" fillId="7" borderId="0" applyAlignment="1" pivotButton="0" quotePrefix="0" xfId="0">
      <alignment vertical="center"/>
    </xf>
    <xf numFmtId="164" fontId="17" fillId="12" borderId="15" applyAlignment="1" pivotButton="0" quotePrefix="0" xfId="0">
      <alignment vertical="center"/>
    </xf>
  </cellXfs>
  <cellStyles count="5">
    <cellStyle name="Normal" xfId="0" builtinId="0"/>
    <cellStyle name="Normal 2" xfId="1"/>
    <cellStyle name="Hyperlink" xfId="2" builtinId="8"/>
    <cellStyle name="Percent" xfId="3" builtinId="5"/>
    <cellStyle name="Input" xfId="4" builtinId="2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externalLink" Target="/xl/externalLinks/externalLink1.xml" Id="rId18"/><Relationship Type="http://schemas.openxmlformats.org/officeDocument/2006/relationships/styles" Target="styles.xml" Id="rId19"/><Relationship Type="http://schemas.openxmlformats.org/officeDocument/2006/relationships/theme" Target="theme/theme1.xml" Id="rId20"/></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VENDIDAS ANO UM</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 de vendas de 3 anos - EXEMPLO'!$C$8</f>
              <strCache>
                <ptCount val="1"/>
                <pt idx="0">
                  <v>Produto / Serviço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 de vendas de 3 anos - EXEMPLO'!$D$8:$O$8</f>
              <numCache>
                <formatCode>#,##0</formatCode>
                <ptCount val="12"/>
                <pt idx="0">
                  <v>1779</v>
                </pt>
                <pt idx="1">
                  <v>3557</v>
                </pt>
                <pt idx="2">
                  <v>2546</v>
                </pt>
                <pt idx="3">
                  <v>3555</v>
                </pt>
                <pt idx="4">
                  <v>4174</v>
                </pt>
                <pt idx="5">
                  <v>1903</v>
                </pt>
                <pt idx="6">
                  <v>2291</v>
                </pt>
                <pt idx="7">
                  <v>3571</v>
                </pt>
                <pt idx="8">
                  <v>2155</v>
                </pt>
                <pt idx="9">
                  <v>3174</v>
                </pt>
                <pt idx="10">
                  <v>2420</v>
                </pt>
                <pt idx="11">
                  <v>2260</v>
                </pt>
              </numCache>
            </numRef>
          </val>
          <smooth val="0"/>
        </ser>
        <ser>
          <idx val="1"/>
          <order val="1"/>
          <tx>
            <strRef>
              <f>'o de vendas de 3 anos - EXEMPLO'!$C$9</f>
              <strCache>
                <ptCount val="1"/>
                <pt idx="0">
                  <v>Produto / Serviço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 de vendas de 3 anos - EXEMPLO'!$D$9:$O$9</f>
              <numCache>
                <formatCode>#,##0</formatCode>
                <ptCount val="12"/>
                <pt idx="0">
                  <v>1737</v>
                </pt>
                <pt idx="1">
                  <v>3279</v>
                </pt>
                <pt idx="2">
                  <v>4019</v>
                </pt>
                <pt idx="3">
                  <v>3905</v>
                </pt>
                <pt idx="4">
                  <v>2488</v>
                </pt>
                <pt idx="5">
                  <v>2131</v>
                </pt>
                <pt idx="6">
                  <v>3619</v>
                </pt>
                <pt idx="7">
                  <v>2747</v>
                </pt>
                <pt idx="8">
                  <v>3607</v>
                </pt>
                <pt idx="9">
                  <v>2520</v>
                </pt>
                <pt idx="10">
                  <v>3492</v>
                </pt>
                <pt idx="11">
                  <v>3117</v>
                </pt>
              </numCache>
            </numRef>
          </val>
          <smooth val="0"/>
        </ser>
        <ser>
          <idx val="2"/>
          <order val="2"/>
          <tx>
            <strRef>
              <f>'o de vendas de 3 anos - EXEMPLO'!$C$10</f>
              <strCache>
                <ptCount val="1"/>
                <pt idx="0">
                  <v>Produto / Serviço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 de vendas de 3 anos - EXEMPLO'!$D$10:$O$10</f>
              <numCache>
                <formatCode>#,##0</formatCode>
                <ptCount val="12"/>
                <pt idx="0">
                  <v>2949</v>
                </pt>
                <pt idx="1">
                  <v>2762</v>
                </pt>
                <pt idx="2">
                  <v>1802</v>
                </pt>
                <pt idx="3">
                  <v>1838</v>
                </pt>
                <pt idx="4">
                  <v>2753</v>
                </pt>
                <pt idx="5">
                  <v>2478</v>
                </pt>
                <pt idx="6">
                  <v>1553</v>
                </pt>
                <pt idx="7">
                  <v>1419</v>
                </pt>
                <pt idx="8">
                  <v>2909</v>
                </pt>
                <pt idx="9">
                  <v>2137</v>
                </pt>
                <pt idx="10">
                  <v>1448</v>
                </pt>
                <pt idx="11">
                  <v>2035</v>
                </pt>
              </numCache>
            </numRef>
          </val>
          <smooth val="0"/>
        </ser>
        <ser>
          <idx val="3"/>
          <order val="3"/>
          <tx>
            <strRef>
              <f>'o de vendas de 3 anos - EXEMPLO'!$C$11</f>
              <strCache>
                <ptCount val="1"/>
                <pt idx="0">
                  <v>Produto / Serviço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'o de vendas de 3 anos - EXEMPLO'!$D$11:$O$11</f>
              <numCache>
                <formatCode>#,##0</formatCode>
                <ptCount val="12"/>
                <pt idx="0">
                  <v>1184</v>
                </pt>
                <pt idx="1">
                  <v>1838</v>
                </pt>
                <pt idx="2">
                  <v>2613</v>
                </pt>
                <pt idx="3">
                  <v>2073</v>
                </pt>
                <pt idx="4">
                  <v>1702</v>
                </pt>
                <pt idx="5">
                  <v>3356</v>
                </pt>
                <pt idx="6">
                  <v>2222</v>
                </pt>
                <pt idx="7">
                  <v>2305</v>
                </pt>
                <pt idx="8">
                  <v>3390</v>
                </pt>
                <pt idx="9">
                  <v>1939</v>
                </pt>
                <pt idx="10">
                  <v>1819</v>
                </pt>
                <pt idx="11">
                  <v>3166</v>
                </pt>
              </numCache>
            </numRef>
          </val>
          <smooth val="0"/>
        </ser>
        <ser>
          <idx val="4"/>
          <order val="4"/>
          <tx>
            <strRef>
              <f>'o de vendas de 3 anos - EXEMPLO'!$C$12</f>
              <strCache>
                <ptCount val="1"/>
                <pt idx="0">
                  <v>Produto / Serviço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'o de vendas de 3 anos - EXEMPLO'!$D$12:$O$12</f>
              <numCache>
                <formatCode>#,##0</formatCode>
                <ptCount val="12"/>
                <pt idx="0">
                  <v>1480</v>
                </pt>
                <pt idx="1">
                  <v>2192</v>
                </pt>
                <pt idx="2">
                  <v>1559</v>
                </pt>
                <pt idx="3">
                  <v>2539</v>
                </pt>
                <pt idx="4">
                  <v>2239</v>
                </pt>
                <pt idx="5">
                  <v>2513</v>
                </pt>
                <pt idx="6">
                  <v>1320</v>
                </pt>
                <pt idx="7">
                  <v>3142</v>
                </pt>
                <pt idx="8">
                  <v>3245</v>
                </pt>
                <pt idx="9">
                  <v>3318</v>
                </pt>
                <pt idx="10">
                  <v>1900</v>
                </pt>
                <pt idx="11">
                  <v>2292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0.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VENDIDAS ANO UM</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'de vendas de 3 anos - EM BRANCO'!$C$8</f>
              <strCache>
                <ptCount val="1"/>
                <pt idx="0">
                  <v>Produto / Serviço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'de vendas de 3 anos - EM BRANCO'!$D$8:$O$8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'de vendas de 3 anos - EM BRANCO'!$C$9</f>
              <strCache>
                <ptCount val="1"/>
                <pt idx="0">
                  <v>Produto / Serviço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'de vendas de 3 anos - EM BRANCO'!$D$9:$O$9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'de vendas de 3 anos - EM BRANCO'!$C$10</f>
              <strCache>
                <ptCount val="1"/>
                <pt idx="0">
                  <v>Produto / Serviço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'de vendas de 3 anos - EM BRANCO'!$D$10:$O$10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'de vendas de 3 anos - EM BRANCO'!$C$11</f>
              <strCache>
                <ptCount val="1"/>
                <pt idx="0">
                  <v>Produto / Serviço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'de vendas de 3 anos - EM BRANCO'!$D$11:$O$11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'de vendas de 3 anos - EM BRANCO'!$C$12</f>
              <strCache>
                <ptCount val="1"/>
                <pt idx="0">
                  <v>Produto / Serviço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'de vendas de 3 anos - EM BRANCO'!$D$12:$O$12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ANO UM</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'de vendas de 3 anos - EM BRANCO'!$C$45</f>
              <strCache>
                <ptCount val="1"/>
                <pt idx="0">
                  <v>Produto / Serviço 1</v>
                </pt>
              </strCache>
            </strRef>
          </tx>
          <spPr>
            <a:solidFill xmlns:a="http://schemas.openxmlformats.org/drawingml/2006/main">
              <a:schemeClr val="accent1"/>
            </a:solidFill>
            <a:ln xmlns:a="http://schemas.openxmlformats.org/drawingml/2006/main">
              <a:noFill/>
              <a:prstDash val="solid"/>
            </a:ln>
          </spPr>
          <invertIfNegative val="0"/>
          <val>
            <numRef>
              <f>'de vendas de 3 anos - EM BRANCO'!$D$45:$O$45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'de vendas de 3 anos - EM BRANCO'!$C$46</f>
              <strCache>
                <ptCount val="1"/>
                <pt idx="0">
                  <v>Produto / Serviço 2</v>
                </pt>
              </strCache>
            </strRef>
          </tx>
          <spPr>
            <a:solidFill xmlns:a="http://schemas.openxmlformats.org/drawingml/2006/main">
              <a:schemeClr val="accent2"/>
            </a:solidFill>
            <a:ln xmlns:a="http://schemas.openxmlformats.org/drawingml/2006/main">
              <a:noFill/>
              <a:prstDash val="solid"/>
            </a:ln>
          </spPr>
          <invertIfNegative val="0"/>
          <val>
            <numRef>
              <f>'de vendas de 3 anos - EM BRANCO'!$D$46:$O$46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'de vendas de 3 anos - EM BRANCO'!$C$47</f>
              <strCache>
                <ptCount val="1"/>
                <pt idx="0">
                  <v>Produto / Serviço 3</v>
                </pt>
              </strCache>
            </strRef>
          </tx>
          <spPr>
            <a:solidFill xmlns:a="http://schemas.openxmlformats.org/drawingml/2006/main">
              <a:schemeClr val="accent3"/>
            </a:solidFill>
            <a:ln xmlns:a="http://schemas.openxmlformats.org/drawingml/2006/main">
              <a:noFill/>
              <a:prstDash val="solid"/>
            </a:ln>
          </spPr>
          <invertIfNegative val="0"/>
          <val>
            <numRef>
              <f>'de vendas de 3 anos - EM BRANCO'!$D$47:$O$47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'de vendas de 3 anos - EM BRANCO'!$C$48</f>
              <strCache>
                <ptCount val="1"/>
                <pt idx="0">
                  <v>Produto / Serviço 4</v>
                </pt>
              </strCache>
            </strRef>
          </tx>
          <spPr>
            <a:solidFill xmlns:a="http://schemas.openxmlformats.org/drawingml/2006/main">
              <a:schemeClr val="accent4"/>
            </a:solidFill>
            <a:ln xmlns:a="http://schemas.openxmlformats.org/drawingml/2006/main">
              <a:noFill/>
              <a:prstDash val="solid"/>
            </a:ln>
          </spPr>
          <invertIfNegative val="0"/>
          <val>
            <numRef>
              <f>'de vendas de 3 anos - EM BRANCO'!$D$48:$O$48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'de vendas de 3 anos - EM BRANCO'!$C$49</f>
              <strCache>
                <ptCount val="1"/>
                <pt idx="0">
                  <v>Produto / Serviço 5</v>
                </pt>
              </strCache>
            </strRef>
          </tx>
          <spPr>
            <a:solidFill xmlns:a="http://schemas.openxmlformats.org/drawingml/2006/main">
              <a:schemeClr val="accent5"/>
            </a:solidFill>
            <a:ln xmlns:a="http://schemas.openxmlformats.org/drawingml/2006/main">
              <a:noFill/>
              <a:prstDash val="solid"/>
            </a:ln>
          </spPr>
          <invertIfNegative val="0"/>
          <val>
            <numRef>
              <f>'de vendas de 3 anos - EM BRANCO'!$D$49:$O$49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VENDIDAS ANO DOIS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'de vendas de 3 anos - EM BRANCO'!$C$8</f>
              <strCache>
                <ptCount val="1"/>
                <pt idx="0">
                  <v>Produto / Serviço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'de vendas de 3 anos - EM BRANCO'!$S$8:$AD$8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'de vendas de 3 anos - EM BRANCO'!$C$9</f>
              <strCache>
                <ptCount val="1"/>
                <pt idx="0">
                  <v>Produto / Serviço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'de vendas de 3 anos - EM BRANCO'!$S$9:$AD$9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'de vendas de 3 anos - EM BRANCO'!$C$10</f>
              <strCache>
                <ptCount val="1"/>
                <pt idx="0">
                  <v>Produto / Serviço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'de vendas de 3 anos - EM BRANCO'!$S$10:$AD$10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'de vendas de 3 anos - EM BRANCO'!$C$11</f>
              <strCache>
                <ptCount val="1"/>
                <pt idx="0">
                  <v>Produto / Serviço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'de vendas de 3 anos - EM BRANCO'!$S$11:$AD$11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'de vendas de 3 anos - EM BRANCO'!$C$12</f>
              <strCache>
                <ptCount val="1"/>
                <pt idx="0">
                  <v>Produto / Serviço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'de vendas de 3 anos - EM BRANCO'!$S$12:$AD$12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ANO DOIS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'de vendas de 3 anos - EM BRANCO'!$C$45</f>
              <strCache>
                <ptCount val="1"/>
                <pt idx="0">
                  <v>Produto / Serviço 1</v>
                </pt>
              </strCache>
            </strRef>
          </tx>
          <spPr>
            <a:solidFill xmlns:a="http://schemas.openxmlformats.org/drawingml/2006/main">
              <a:schemeClr val="accent1"/>
            </a:solidFill>
            <a:ln xmlns:a="http://schemas.openxmlformats.org/drawingml/2006/main">
              <a:noFill/>
              <a:prstDash val="solid"/>
            </a:ln>
          </spPr>
          <invertIfNegative val="0"/>
          <val>
            <numRef>
              <f>'de vendas de 3 anos - EM BRANCO'!$S$45:$AD$45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'de vendas de 3 anos - EM BRANCO'!$C$46</f>
              <strCache>
                <ptCount val="1"/>
                <pt idx="0">
                  <v>Produto / Serviço 2</v>
                </pt>
              </strCache>
            </strRef>
          </tx>
          <spPr>
            <a:solidFill xmlns:a="http://schemas.openxmlformats.org/drawingml/2006/main">
              <a:schemeClr val="accent2"/>
            </a:solidFill>
            <a:ln xmlns:a="http://schemas.openxmlformats.org/drawingml/2006/main">
              <a:noFill/>
              <a:prstDash val="solid"/>
            </a:ln>
          </spPr>
          <invertIfNegative val="0"/>
          <val>
            <numRef>
              <f>'de vendas de 3 anos - EM BRANCO'!$S$46:$AD$46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'de vendas de 3 anos - EM BRANCO'!$C$47</f>
              <strCache>
                <ptCount val="1"/>
                <pt idx="0">
                  <v>Produto / Serviço 3</v>
                </pt>
              </strCache>
            </strRef>
          </tx>
          <spPr>
            <a:solidFill xmlns:a="http://schemas.openxmlformats.org/drawingml/2006/main">
              <a:schemeClr val="accent3"/>
            </a:solidFill>
            <a:ln xmlns:a="http://schemas.openxmlformats.org/drawingml/2006/main">
              <a:noFill/>
              <a:prstDash val="solid"/>
            </a:ln>
          </spPr>
          <invertIfNegative val="0"/>
          <val>
            <numRef>
              <f>'de vendas de 3 anos - EM BRANCO'!$S$47:$AD$47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'de vendas de 3 anos - EM BRANCO'!$C$48</f>
              <strCache>
                <ptCount val="1"/>
                <pt idx="0">
                  <v>Produto / Serviço 4</v>
                </pt>
              </strCache>
            </strRef>
          </tx>
          <spPr>
            <a:solidFill xmlns:a="http://schemas.openxmlformats.org/drawingml/2006/main">
              <a:schemeClr val="accent4"/>
            </a:solidFill>
            <a:ln xmlns:a="http://schemas.openxmlformats.org/drawingml/2006/main">
              <a:noFill/>
              <a:prstDash val="solid"/>
            </a:ln>
          </spPr>
          <invertIfNegative val="0"/>
          <val>
            <numRef>
              <f>'de vendas de 3 anos - EM BRANCO'!$S$48:$AD$48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'de vendas de 3 anos - EM BRANCO'!$C$49</f>
              <strCache>
                <ptCount val="1"/>
                <pt idx="0">
                  <v>Produto / Serviço 5</v>
                </pt>
              </strCache>
            </strRef>
          </tx>
          <spPr>
            <a:solidFill xmlns:a="http://schemas.openxmlformats.org/drawingml/2006/main">
              <a:schemeClr val="accent5"/>
            </a:solidFill>
            <a:ln xmlns:a="http://schemas.openxmlformats.org/drawingml/2006/main">
              <a:noFill/>
              <a:prstDash val="solid"/>
            </a:ln>
          </spPr>
          <invertIfNegative val="0"/>
          <val>
            <numRef>
              <f>'de vendas de 3 anos - EM BRANCO'!$S$49:$AD$49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VENDIDAS TERCEIRO ANO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'de vendas de 3 anos - EM BRANCO'!$C$8</f>
              <strCache>
                <ptCount val="1"/>
                <pt idx="0">
                  <v>Produto / Serviço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'de vendas de 3 anos - EM BRANCO'!$AI$8:$AT$8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'de vendas de 3 anos - EM BRANCO'!$C$9</f>
              <strCache>
                <ptCount val="1"/>
                <pt idx="0">
                  <v>Produto / Serviço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'de vendas de 3 anos - EM BRANCO'!$AI$9:$AT$9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'de vendas de 3 anos - EM BRANCO'!$C$10</f>
              <strCache>
                <ptCount val="1"/>
                <pt idx="0">
                  <v>Produto / Serviço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'de vendas de 3 anos - EM BRANCO'!$AI$10:$AT$10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'de vendas de 3 anos - EM BRANCO'!$C$11</f>
              <strCache>
                <ptCount val="1"/>
                <pt idx="0">
                  <v>Produto / Serviço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'de vendas de 3 anos - EM BRANCO'!$AI$11:$AT$11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'de vendas de 3 anos - EM BRANCO'!$C$12</f>
              <strCache>
                <ptCount val="1"/>
                <pt idx="0">
                  <v>Produto / Serviço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'de vendas de 3 anos - EM BRANCO'!$AI$12:$AT$12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TERCEIRO ANO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'de vendas de 3 anos - EM BRANCO'!$C$45</f>
              <strCache>
                <ptCount val="1"/>
                <pt idx="0">
                  <v>Produto / Serviço 1</v>
                </pt>
              </strCache>
            </strRef>
          </tx>
          <spPr>
            <a:solidFill xmlns:a="http://schemas.openxmlformats.org/drawingml/2006/main">
              <a:schemeClr val="accent1"/>
            </a:solidFill>
            <a:ln xmlns:a="http://schemas.openxmlformats.org/drawingml/2006/main">
              <a:noFill/>
              <a:prstDash val="solid"/>
            </a:ln>
          </spPr>
          <invertIfNegative val="0"/>
          <val>
            <numRef>
              <f>'de vendas de 3 anos - EM BRANCO'!$AI$45:$AT$45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'de vendas de 3 anos - EM BRANCO'!$C$46</f>
              <strCache>
                <ptCount val="1"/>
                <pt idx="0">
                  <v>Produto / Serviço 2</v>
                </pt>
              </strCache>
            </strRef>
          </tx>
          <spPr>
            <a:solidFill xmlns:a="http://schemas.openxmlformats.org/drawingml/2006/main">
              <a:schemeClr val="accent2"/>
            </a:solidFill>
            <a:ln xmlns:a="http://schemas.openxmlformats.org/drawingml/2006/main">
              <a:noFill/>
              <a:prstDash val="solid"/>
            </a:ln>
          </spPr>
          <invertIfNegative val="0"/>
          <val>
            <numRef>
              <f>'de vendas de 3 anos - EM BRANCO'!$AI$46:$AT$46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'de vendas de 3 anos - EM BRANCO'!$C$47</f>
              <strCache>
                <ptCount val="1"/>
                <pt idx="0">
                  <v>Produto / Serviço 3</v>
                </pt>
              </strCache>
            </strRef>
          </tx>
          <spPr>
            <a:solidFill xmlns:a="http://schemas.openxmlformats.org/drawingml/2006/main">
              <a:schemeClr val="accent3"/>
            </a:solidFill>
            <a:ln xmlns:a="http://schemas.openxmlformats.org/drawingml/2006/main">
              <a:noFill/>
              <a:prstDash val="solid"/>
            </a:ln>
          </spPr>
          <invertIfNegative val="0"/>
          <val>
            <numRef>
              <f>'de vendas de 3 anos - EM BRANCO'!$AI$47:$AT$47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'de vendas de 3 anos - EM BRANCO'!$C$48</f>
              <strCache>
                <ptCount val="1"/>
                <pt idx="0">
                  <v>Produto / Serviço 4</v>
                </pt>
              </strCache>
            </strRef>
          </tx>
          <spPr>
            <a:solidFill xmlns:a="http://schemas.openxmlformats.org/drawingml/2006/main">
              <a:schemeClr val="accent4"/>
            </a:solidFill>
            <a:ln xmlns:a="http://schemas.openxmlformats.org/drawingml/2006/main">
              <a:noFill/>
              <a:prstDash val="solid"/>
            </a:ln>
          </spPr>
          <invertIfNegative val="0"/>
          <val>
            <numRef>
              <f>'de vendas de 3 anos - EM BRANCO'!$AI$48:$AT$48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'de vendas de 3 anos - EM BRANCO'!$C$49</f>
              <strCache>
                <ptCount val="1"/>
                <pt idx="0">
                  <v>Produto / Serviço 5</v>
                </pt>
              </strCache>
            </strRef>
          </tx>
          <spPr>
            <a:solidFill xmlns:a="http://schemas.openxmlformats.org/drawingml/2006/main">
              <a:schemeClr val="accent5"/>
            </a:solidFill>
            <a:ln xmlns:a="http://schemas.openxmlformats.org/drawingml/2006/main">
              <a:noFill/>
              <a:prstDash val="solid"/>
            </a:ln>
          </spPr>
          <invertIfNegative val="0"/>
          <val>
            <numRef>
              <f>'de vendas de 3 anos - EM BRANCO'!$AI$49:$AT$49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DE 3 ANOS VENDIDAS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'de vendas de 3 anos - EM BRANCO'!$C$56</f>
              <strCache>
                <ptCount val="1"/>
                <pt idx="0">
                  <v>UNIDADES TOTAIS VENDIDAS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'de vendas de 3 anos - EM BRANCO'!$D$56:$O$56</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'de vendas de 3 anos - EM BRANCO'!$C$57</f>
              <strCache>
                <ptCount val="1"/>
                <pt idx="0">
                  <v>UNIDADES TOTAIS VENDIDAS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'de vendas de 3 anos - EM BRANCO'!$D$57:$O$57</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'de vendas de 3 anos - EM BRANCO'!$C$58</f>
              <strCache>
                <ptCount val="1"/>
                <pt idx="0">
                  <v>UNIDADES TOTAIS VENDIDAS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'de vendas de 3 anos - EM BRANCO'!$D$58:$O$58</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Receita de 3 ANOS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'de vendas de 3 anos - EM BRANCO'!$R$56</f>
              <strCache>
                <ptCount val="1"/>
                <pt idx="0">
                  <v>Receita TOTAL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'de vendas de 3 anos - EM BRANCO'!$S$56:$AD$56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'de vendas de 3 anos - EM BRANCO'!$R$57</f>
              <strCache>
                <ptCount val="1"/>
                <pt idx="0">
                  <v>Receita TOTAL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'de vendas de 3 anos - EM BRANCO'!$S$57:$AD$57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'de vendas de 3 anos - EM BRANCO'!$R$58</f>
              <strCache>
                <ptCount val="1"/>
                <pt idx="0">
                  <v>Receita TOTAL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'de vendas de 3 anos - EM BRANCO'!$S$58:$AD$58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DE 3 ANOS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'de vendas de 3 anos - EM BRANCO'!$AH$56</f>
              <strCache>
                <ptCount val="1"/>
                <pt idx="0">
                  <v>LUCRO BRUTO TOTAL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'de vendas de 3 anos - EM BRANCO'!$AI$56:$AT$56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'de vendas de 3 anos - EM BRANCO'!$AH$57</f>
              <strCache>
                <ptCount val="1"/>
                <pt idx="0">
                  <v>LUCRO BRUTO TOTAL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'de vendas de 3 anos - EM BRANCO'!$AI$57:$AT$57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'de vendas de 3 anos - EM BRANCO'!$AH$58</f>
              <strCache>
                <ptCount val="1"/>
                <pt idx="0">
                  <v>LUCRO BRUTO TOTAL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'de vendas de 3 anos - EM BRANCO'!$AI$58:$AT$58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ANO UM</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 de vendas de 3 anos - EXEMPLO'!$C$45</f>
              <strCache>
                <ptCount val="1"/>
                <pt idx="0">
                  <v>Produto / Serviço 1</v>
                </pt>
              </strCache>
            </strRef>
          </tx>
          <spPr>
            <a:solidFill xmlns:a="http://schemas.openxmlformats.org/drawingml/2006/main">
              <a:schemeClr val="accent1"/>
            </a:solidFill>
            <a:ln xmlns:a="http://schemas.openxmlformats.org/drawingml/2006/main">
              <a:noFill/>
              <a:prstDash val="solid"/>
            </a:ln>
          </spPr>
          <invertIfNegative val="0"/>
          <val>
            <numRef>
              <f>'o de vendas de 3 anos - EXEMPLO'!$D$45:$O$45</f>
              <numCache>
                <formatCode>"$"#,##0_);[Red]\("$"#,##0\)</formatCode>
                <ptCount val="12"/>
                <pt idx="0">
                  <v>12453</v>
                </pt>
                <pt idx="1">
                  <v>24899</v>
                </pt>
                <pt idx="2">
                  <v>17822</v>
                </pt>
                <pt idx="3">
                  <v>23107.5</v>
                </pt>
                <pt idx="4">
                  <v>27131</v>
                </pt>
                <pt idx="5">
                  <v>12369.5</v>
                </pt>
                <pt idx="6">
                  <v>14891.5</v>
                </pt>
                <pt idx="7">
                  <v>23211.5</v>
                </pt>
                <pt idx="8">
                  <v>14007.5</v>
                </pt>
                <pt idx="9">
                  <v>22218</v>
                </pt>
                <pt idx="10">
                  <v>21780</v>
                </pt>
                <pt idx="11">
                  <v>20340</v>
                </pt>
              </numCache>
            </numRef>
          </val>
        </ser>
        <ser>
          <idx val="1"/>
          <order val="1"/>
          <tx>
            <strRef>
              <f>'o de vendas de 3 anos - EXEMPLO'!$C$46</f>
              <strCache>
                <ptCount val="1"/>
                <pt idx="0">
                  <v>Produto / Serviço 2</v>
                </pt>
              </strCache>
            </strRef>
          </tx>
          <spPr>
            <a:solidFill xmlns:a="http://schemas.openxmlformats.org/drawingml/2006/main">
              <a:schemeClr val="accent2"/>
            </a:solidFill>
            <a:ln xmlns:a="http://schemas.openxmlformats.org/drawingml/2006/main">
              <a:noFill/>
              <a:prstDash val="solid"/>
            </a:ln>
          </spPr>
          <invertIfNegative val="0"/>
          <val>
            <numRef>
              <f>'o de vendas de 3 anos - EXEMPLO'!$D$46:$O$46</f>
              <numCache>
                <formatCode>"$"#,##0_);[Red]\("$"#,##0\)</formatCode>
                <ptCount val="12"/>
                <pt idx="0">
                  <v>13896</v>
                </pt>
                <pt idx="1">
                  <v>26232</v>
                </pt>
                <pt idx="2">
                  <v>32152</v>
                </pt>
                <pt idx="3">
                  <v>29287.5</v>
                </pt>
                <pt idx="4">
                  <v>18660</v>
                </pt>
                <pt idx="5">
                  <v>15982.5</v>
                </pt>
                <pt idx="6">
                  <v>27142.5</v>
                </pt>
                <pt idx="7">
                  <v>20602.5</v>
                </pt>
                <pt idx="8">
                  <v>27052.5</v>
                </pt>
                <pt idx="9">
                  <v>20160</v>
                </pt>
                <pt idx="10">
                  <v>34920</v>
                </pt>
                <pt idx="11">
                  <v>31170</v>
                </pt>
              </numCache>
            </numRef>
          </val>
        </ser>
        <ser>
          <idx val="2"/>
          <order val="2"/>
          <tx>
            <strRef>
              <f>'o de vendas de 3 anos - EXEMPLO'!$C$47</f>
              <strCache>
                <ptCount val="1"/>
                <pt idx="0">
                  <v>Produto / Serviço 3</v>
                </pt>
              </strCache>
            </strRef>
          </tx>
          <spPr>
            <a:solidFill xmlns:a="http://schemas.openxmlformats.org/drawingml/2006/main">
              <a:schemeClr val="accent3"/>
            </a:solidFill>
            <a:ln xmlns:a="http://schemas.openxmlformats.org/drawingml/2006/main">
              <a:noFill/>
              <a:prstDash val="solid"/>
            </a:ln>
          </spPr>
          <invertIfNegative val="0"/>
          <val>
            <numRef>
              <f>'o de vendas de 3 anos - EXEMPLO'!$D$47:$O$47</f>
              <numCache>
                <formatCode>"$"#,##0_);[Red]\("$"#,##0\)</formatCode>
                <ptCount val="12"/>
                <pt idx="0">
                  <v>26541</v>
                </pt>
                <pt idx="1">
                  <v>24858</v>
                </pt>
                <pt idx="2">
                  <v>16218</v>
                </pt>
                <pt idx="3">
                  <v>15623</v>
                </pt>
                <pt idx="4">
                  <v>23400.5</v>
                </pt>
                <pt idx="5">
                  <v>21063</v>
                </pt>
                <pt idx="6">
                  <v>13200.5</v>
                </pt>
                <pt idx="7">
                  <v>12061.5</v>
                </pt>
                <pt idx="8">
                  <v>24726.5</v>
                </pt>
                <pt idx="9">
                  <v>19233</v>
                </pt>
                <pt idx="10">
                  <v>17376</v>
                </pt>
                <pt idx="11">
                  <v>24420</v>
                </pt>
              </numCache>
            </numRef>
          </val>
        </ser>
        <ser>
          <idx val="3"/>
          <order val="3"/>
          <tx>
            <strRef>
              <f>'o de vendas de 3 anos - EXEMPLO'!$C$48</f>
              <strCache>
                <ptCount val="1"/>
                <pt idx="0">
                  <v>Produto / Serviço 4</v>
                </pt>
              </strCache>
            </strRef>
          </tx>
          <spPr>
            <a:solidFill xmlns:a="http://schemas.openxmlformats.org/drawingml/2006/main">
              <a:schemeClr val="accent4"/>
            </a:solidFill>
            <a:ln xmlns:a="http://schemas.openxmlformats.org/drawingml/2006/main">
              <a:noFill/>
              <a:prstDash val="solid"/>
            </a:ln>
          </spPr>
          <invertIfNegative val="0"/>
          <val>
            <numRef>
              <f>'o de vendas de 3 anos - EXEMPLO'!$D$48:$O$48</f>
              <numCache>
                <formatCode>"$"#,##0_);[Red]\("$"#,##0\)</formatCode>
                <ptCount val="12"/>
                <pt idx="0">
                  <v>13024</v>
                </pt>
                <pt idx="1">
                  <v>20218</v>
                </pt>
                <pt idx="2">
                  <v>28743</v>
                </pt>
                <pt idx="3">
                  <v>21766.5</v>
                </pt>
                <pt idx="4">
                  <v>17871</v>
                </pt>
                <pt idx="5">
                  <v>35238</v>
                </pt>
                <pt idx="6">
                  <v>23331</v>
                </pt>
                <pt idx="7">
                  <v>24202.5</v>
                </pt>
                <pt idx="8">
                  <v>35595</v>
                </pt>
                <pt idx="9">
                  <v>21329</v>
                </pt>
                <pt idx="10">
                  <v>23647</v>
                </pt>
                <pt idx="11">
                  <v>41158</v>
                </pt>
              </numCache>
            </numRef>
          </val>
        </ser>
        <ser>
          <idx val="4"/>
          <order val="4"/>
          <tx>
            <strRef>
              <f>'o de vendas de 3 anos - EXEMPLO'!$C$49</f>
              <strCache>
                <ptCount val="1"/>
                <pt idx="0">
                  <v>Produto / Serviço 5</v>
                </pt>
              </strCache>
            </strRef>
          </tx>
          <spPr>
            <a:solidFill xmlns:a="http://schemas.openxmlformats.org/drawingml/2006/main">
              <a:schemeClr val="accent5"/>
            </a:solidFill>
            <a:ln xmlns:a="http://schemas.openxmlformats.org/drawingml/2006/main">
              <a:noFill/>
              <a:prstDash val="solid"/>
            </a:ln>
          </spPr>
          <invertIfNegative val="0"/>
          <val>
            <numRef>
              <f>'o de vendas de 3 anos - EXEMPLO'!$D$49:$O$49</f>
              <numCache>
                <formatCode>"$"#,##0_);[Red]\("$"#,##0\)</formatCode>
                <ptCount val="12"/>
                <pt idx="0">
                  <v>22200</v>
                </pt>
                <pt idx="1">
                  <v>32880</v>
                </pt>
                <pt idx="2">
                  <v>23385</v>
                </pt>
                <pt idx="3">
                  <v>36815.5</v>
                </pt>
                <pt idx="4">
                  <v>32465.5</v>
                </pt>
                <pt idx="5">
                  <v>36438.5</v>
                </pt>
                <pt idx="6">
                  <v>19140</v>
                </pt>
                <pt idx="7">
                  <v>45559</v>
                </pt>
                <pt idx="8">
                  <v>47052.5</v>
                </pt>
                <pt idx="9">
                  <v>49770</v>
                </pt>
                <pt idx="10">
                  <v>38000</v>
                </pt>
                <pt idx="11">
                  <v>45840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VENDIDAS ANO DOIS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 de vendas de 3 anos - EXEMPLO'!$C$8</f>
              <strCache>
                <ptCount val="1"/>
                <pt idx="0">
                  <v>Produto / Serviço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 de vendas de 3 anos - EXEMPLO'!$S$8:$AD$8</f>
              <numCache>
                <formatCode>#,##0</formatCode>
                <ptCount val="12"/>
                <pt idx="0">
                  <v>2418</v>
                </pt>
                <pt idx="1">
                  <v>4081</v>
                </pt>
                <pt idx="2">
                  <v>3840</v>
                </pt>
                <pt idx="3">
                  <v>3016</v>
                </pt>
                <pt idx="4">
                  <v>2757</v>
                </pt>
                <pt idx="5">
                  <v>2625</v>
                </pt>
                <pt idx="6">
                  <v>4729</v>
                </pt>
                <pt idx="7">
                  <v>2952</v>
                </pt>
                <pt idx="8">
                  <v>2456</v>
                </pt>
                <pt idx="9">
                  <v>2431</v>
                </pt>
                <pt idx="10">
                  <v>2531</v>
                </pt>
                <pt idx="11">
                  <v>3580</v>
                </pt>
              </numCache>
            </numRef>
          </val>
          <smooth val="0"/>
        </ser>
        <ser>
          <idx val="1"/>
          <order val="1"/>
          <tx>
            <strRef>
              <f>'o de vendas de 3 anos - EXEMPLO'!$C$9</f>
              <strCache>
                <ptCount val="1"/>
                <pt idx="0">
                  <v>Produto / Serviço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 de vendas de 3 anos - EXEMPLO'!$S$9:$AD$9</f>
              <numCache>
                <formatCode>#,##0</formatCode>
                <ptCount val="12"/>
                <pt idx="0">
                  <v>2732</v>
                </pt>
                <pt idx="1">
                  <v>4373</v>
                </pt>
                <pt idx="2">
                  <v>3155</v>
                </pt>
                <pt idx="3">
                  <v>4498</v>
                </pt>
                <pt idx="4">
                  <v>4788</v>
                </pt>
                <pt idx="5">
                  <v>2598</v>
                </pt>
                <pt idx="6">
                  <v>3457</v>
                </pt>
                <pt idx="7">
                  <v>3795</v>
                </pt>
                <pt idx="8">
                  <v>3981</v>
                </pt>
                <pt idx="9">
                  <v>3641</v>
                </pt>
                <pt idx="10">
                  <v>2495</v>
                </pt>
                <pt idx="11">
                  <v>3291</v>
                </pt>
              </numCache>
            </numRef>
          </val>
          <smooth val="0"/>
        </ser>
        <ser>
          <idx val="2"/>
          <order val="2"/>
          <tx>
            <strRef>
              <f>'o de vendas de 3 anos - EXEMPLO'!$C$10</f>
              <strCache>
                <ptCount val="1"/>
                <pt idx="0">
                  <v>Produto / Serviço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 de vendas de 3 anos - EXEMPLO'!$S$10:$AD$10</f>
              <numCache>
                <formatCode>#,##0</formatCode>
                <ptCount val="12"/>
                <pt idx="0">
                  <v>2786</v>
                </pt>
                <pt idx="1">
                  <v>3636</v>
                </pt>
                <pt idx="2">
                  <v>3640</v>
                </pt>
                <pt idx="3">
                  <v>3226</v>
                </pt>
                <pt idx="4">
                  <v>2416</v>
                </pt>
                <pt idx="5">
                  <v>4258</v>
                </pt>
                <pt idx="6">
                  <v>2592</v>
                </pt>
                <pt idx="7">
                  <v>3620</v>
                </pt>
                <pt idx="8">
                  <v>2921</v>
                </pt>
                <pt idx="9">
                  <v>4649</v>
                </pt>
                <pt idx="10">
                  <v>4729</v>
                </pt>
                <pt idx="11">
                  <v>3400</v>
                </pt>
              </numCache>
            </numRef>
          </val>
          <smooth val="0"/>
        </ser>
        <ser>
          <idx val="3"/>
          <order val="3"/>
          <tx>
            <strRef>
              <f>'o de vendas de 3 anos - EXEMPLO'!$C$11</f>
              <strCache>
                <ptCount val="1"/>
                <pt idx="0">
                  <v>Produto / Serviço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'o de vendas de 3 anos - EXEMPLO'!$S$11:$AD$11</f>
              <numCache>
                <formatCode>#,##0</formatCode>
                <ptCount val="12"/>
                <pt idx="0">
                  <v>3672</v>
                </pt>
                <pt idx="1">
                  <v>4269</v>
                </pt>
                <pt idx="2">
                  <v>2995</v>
                </pt>
                <pt idx="3">
                  <v>2463</v>
                </pt>
                <pt idx="4">
                  <v>4599</v>
                </pt>
                <pt idx="5">
                  <v>3719</v>
                </pt>
                <pt idx="6">
                  <v>4768</v>
                </pt>
                <pt idx="7">
                  <v>2366</v>
                </pt>
                <pt idx="8">
                  <v>4542</v>
                </pt>
                <pt idx="9">
                  <v>3126</v>
                </pt>
                <pt idx="10">
                  <v>3958</v>
                </pt>
                <pt idx="11">
                  <v>3372</v>
                </pt>
              </numCache>
            </numRef>
          </val>
          <smooth val="0"/>
        </ser>
        <ser>
          <idx val="4"/>
          <order val="4"/>
          <tx>
            <strRef>
              <f>'o de vendas de 3 anos - EXEMPLO'!$C$12</f>
              <strCache>
                <ptCount val="1"/>
                <pt idx="0">
                  <v>Produto / Serviço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'o de vendas de 3 anos - EXEMPLO'!$S$12:$AD$12</f>
              <numCache>
                <formatCode>#,##0</formatCode>
                <ptCount val="12"/>
                <pt idx="0">
                  <v>3039</v>
                </pt>
                <pt idx="1">
                  <v>2845</v>
                </pt>
                <pt idx="2">
                  <v>4234</v>
                </pt>
                <pt idx="3">
                  <v>3327</v>
                </pt>
                <pt idx="4">
                  <v>3215</v>
                </pt>
                <pt idx="5">
                  <v>4658</v>
                </pt>
                <pt idx="6">
                  <v>3962</v>
                </pt>
                <pt idx="7">
                  <v>3017</v>
                </pt>
                <pt idx="8">
                  <v>2982</v>
                </pt>
                <pt idx="9">
                  <v>3454</v>
                </pt>
                <pt idx="10">
                  <v>3710</v>
                </pt>
                <pt idx="11">
                  <v>3632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ANO DOIS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 de vendas de 3 anos - EXEMPLO'!$C$45</f>
              <strCache>
                <ptCount val="1"/>
                <pt idx="0">
                  <v>Produto / Serviço 1</v>
                </pt>
              </strCache>
            </strRef>
          </tx>
          <spPr>
            <a:solidFill xmlns:a="http://schemas.openxmlformats.org/drawingml/2006/main">
              <a:schemeClr val="accent1"/>
            </a:solidFill>
            <a:ln xmlns:a="http://schemas.openxmlformats.org/drawingml/2006/main">
              <a:noFill/>
              <a:prstDash val="solid"/>
            </a:ln>
          </spPr>
          <invertIfNegative val="0"/>
          <val>
            <numRef>
              <f>'o de vendas de 3 anos - EXEMPLO'!$S$45:$AD$45</f>
              <numCache>
                <formatCode>"$"#,##0_);[Red]\("$"#,##0\)</formatCode>
                <ptCount val="12"/>
                <pt idx="0">
                  <v>17167.8</v>
                </pt>
                <pt idx="1">
                  <v>28975.1</v>
                </pt>
                <pt idx="2">
                  <v>27264</v>
                </pt>
                <pt idx="3">
                  <v>21413.6</v>
                </pt>
                <pt idx="4">
                  <v>19574.7</v>
                </pt>
                <pt idx="5">
                  <v>18637.5</v>
                </pt>
                <pt idx="6">
                  <v>33575.9</v>
                </pt>
                <pt idx="7">
                  <v>20959.2</v>
                </pt>
                <pt idx="8">
                  <v>17437.6</v>
                </pt>
                <pt idx="9">
                  <v>17017</v>
                </pt>
                <pt idx="10">
                  <v>23032.1</v>
                </pt>
                <pt idx="11">
                  <v>32578</v>
                </pt>
              </numCache>
            </numRef>
          </val>
        </ser>
        <ser>
          <idx val="1"/>
          <order val="1"/>
          <tx>
            <strRef>
              <f>'o de vendas de 3 anos - EXEMPLO'!$C$46</f>
              <strCache>
                <ptCount val="1"/>
                <pt idx="0">
                  <v>Produto / Serviço 2</v>
                </pt>
              </strCache>
            </strRef>
          </tx>
          <spPr>
            <a:solidFill xmlns:a="http://schemas.openxmlformats.org/drawingml/2006/main">
              <a:schemeClr val="accent2"/>
            </a:solidFill>
            <a:ln xmlns:a="http://schemas.openxmlformats.org/drawingml/2006/main">
              <a:noFill/>
              <a:prstDash val="solid"/>
            </a:ln>
          </spPr>
          <invertIfNegative val="0"/>
          <val>
            <numRef>
              <f>'o de vendas de 3 anos - EXEMPLO'!$S$46:$AD$46</f>
              <numCache>
                <formatCode>"$"#,##0_);[Red]\("$"#,##0\)</formatCode>
                <ptCount val="12"/>
                <pt idx="0">
                  <v>21992.6</v>
                </pt>
                <pt idx="1">
                  <v>35202.65</v>
                </pt>
                <pt idx="2">
                  <v>25397.75</v>
                </pt>
                <pt idx="3">
                  <v>36433.8</v>
                </pt>
                <pt idx="4">
                  <v>39261.6</v>
                </pt>
                <pt idx="5">
                  <v>21563.4</v>
                </pt>
                <pt idx="6">
                  <v>27828.85</v>
                </pt>
                <pt idx="7">
                  <v>30360</v>
                </pt>
                <pt idx="8">
                  <v>31848</v>
                </pt>
                <pt idx="9">
                  <v>29310.05</v>
                </pt>
                <pt idx="10">
                  <v>25074.75</v>
                </pt>
                <pt idx="11">
                  <v>32910</v>
                </pt>
              </numCache>
            </numRef>
          </val>
        </ser>
        <ser>
          <idx val="2"/>
          <order val="2"/>
          <tx>
            <strRef>
              <f>'o de vendas de 3 anos - EXEMPLO'!$C$47</f>
              <strCache>
                <ptCount val="1"/>
                <pt idx="0">
                  <v>Produto / Serviço 3</v>
                </pt>
              </strCache>
            </strRef>
          </tx>
          <spPr>
            <a:solidFill xmlns:a="http://schemas.openxmlformats.org/drawingml/2006/main">
              <a:schemeClr val="accent3"/>
            </a:solidFill>
            <a:ln xmlns:a="http://schemas.openxmlformats.org/drawingml/2006/main">
              <a:noFill/>
              <a:prstDash val="solid"/>
            </a:ln>
          </spPr>
          <invertIfNegative val="0"/>
          <val>
            <numRef>
              <f>'o de vendas de 3 anos - EXEMPLO'!$S$47:$AD$47</f>
              <numCache>
                <formatCode>"$"#,##0_);[Red]\("$"#,##0\)</formatCode>
                <ptCount val="12"/>
                <pt idx="0">
                  <v>26467</v>
                </pt>
                <pt idx="1">
                  <v>34178.4</v>
                </pt>
                <pt idx="2">
                  <v>33852</v>
                </pt>
                <pt idx="3">
                  <v>29356.6</v>
                </pt>
                <pt idx="4">
                  <v>20536</v>
                </pt>
                <pt idx="5">
                  <v>38322</v>
                </pt>
                <pt idx="6">
                  <v>23328</v>
                </pt>
                <pt idx="7">
                  <v>32580</v>
                </pt>
                <pt idx="8">
                  <v>26289</v>
                </pt>
                <pt idx="9">
                  <v>41841</v>
                </pt>
                <pt idx="10">
                  <v>57220.9</v>
                </pt>
                <pt idx="11">
                  <v>41140</v>
                </pt>
              </numCache>
            </numRef>
          </val>
        </ser>
        <ser>
          <idx val="3"/>
          <order val="3"/>
          <tx>
            <strRef>
              <f>'o de vendas de 3 anos - EXEMPLO'!$C$48</f>
              <strCache>
                <ptCount val="1"/>
                <pt idx="0">
                  <v>Produto / Serviço 4</v>
                </pt>
              </strCache>
            </strRef>
          </tx>
          <spPr>
            <a:solidFill xmlns:a="http://schemas.openxmlformats.org/drawingml/2006/main">
              <a:schemeClr val="accent4"/>
            </a:solidFill>
            <a:ln xmlns:a="http://schemas.openxmlformats.org/drawingml/2006/main">
              <a:noFill/>
              <a:prstDash val="solid"/>
            </a:ln>
          </spPr>
          <invertIfNegative val="0"/>
          <val>
            <numRef>
              <f>'o de vendas de 3 anos - EXEMPLO'!$S$48:$AD$48</f>
              <numCache>
                <formatCode>"$"#,##0_);[Red]\("$"#,##0\)</formatCode>
                <ptCount val="12"/>
                <pt idx="0">
                  <v>41126.39999999999</v>
                </pt>
                <pt idx="1">
                  <v>47385.9</v>
                </pt>
                <pt idx="2">
                  <v>32945</v>
                </pt>
                <pt idx="3">
                  <v>25861.5</v>
                </pt>
                <pt idx="4">
                  <v>48289.5</v>
                </pt>
                <pt idx="5">
                  <v>39049.5</v>
                </pt>
                <pt idx="6">
                  <v>52448</v>
                </pt>
                <pt idx="7">
                  <v>26026</v>
                </pt>
                <pt idx="8">
                  <v>49962</v>
                </pt>
                <pt idx="9">
                  <v>34386</v>
                </pt>
                <pt idx="10">
                  <v>51454</v>
                </pt>
                <pt idx="11">
                  <v>43836</v>
                </pt>
              </numCache>
            </numRef>
          </val>
        </ser>
        <ser>
          <idx val="4"/>
          <order val="4"/>
          <tx>
            <strRef>
              <f>'o de vendas de 3 anos - EXEMPLO'!$C$49</f>
              <strCache>
                <ptCount val="1"/>
                <pt idx="0">
                  <v>Produto / Serviço 5</v>
                </pt>
              </strCache>
            </strRef>
          </tx>
          <spPr>
            <a:solidFill xmlns:a="http://schemas.openxmlformats.org/drawingml/2006/main">
              <a:schemeClr val="accent5"/>
            </a:solidFill>
            <a:ln xmlns:a="http://schemas.openxmlformats.org/drawingml/2006/main">
              <a:noFill/>
              <a:prstDash val="solid"/>
            </a:ln>
          </spPr>
          <invertIfNegative val="0"/>
          <val>
            <numRef>
              <f>'o de vendas de 3 anos - EXEMPLO'!$S$49:$AD$49</f>
              <numCache>
                <formatCode>"$"#,##0_);[Red]\("$"#,##0\)</formatCode>
                <ptCount val="12"/>
                <pt idx="0">
                  <v>42546</v>
                </pt>
                <pt idx="1">
                  <v>39830</v>
                </pt>
                <pt idx="2">
                  <v>59276</v>
                </pt>
                <pt idx="3">
                  <v>46578</v>
                </pt>
                <pt idx="4">
                  <v>45010</v>
                </pt>
                <pt idx="5">
                  <v>65212</v>
                </pt>
                <pt idx="6">
                  <v>55468</v>
                </pt>
                <pt idx="7">
                  <v>42238</v>
                </pt>
                <pt idx="8">
                  <v>41748</v>
                </pt>
                <pt idx="9">
                  <v>48356</v>
                </pt>
                <pt idx="10">
                  <v>70490</v>
                </pt>
                <pt idx="11">
                  <v>67192</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VENDIDAS TERCEIRO ANO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 de vendas de 3 anos - EXEMPLO'!$C$8</f>
              <strCache>
                <ptCount val="1"/>
                <pt idx="0">
                  <v>Produto / Serviço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 de vendas de 3 anos - EXEMPLO'!$AI$8:$AT$8</f>
              <numCache>
                <formatCode>#,##0</formatCode>
                <ptCount val="12"/>
                <pt idx="0">
                  <v>8146</v>
                </pt>
                <pt idx="1">
                  <v>4171</v>
                </pt>
                <pt idx="2">
                  <v>7662</v>
                </pt>
                <pt idx="3">
                  <v>4404</v>
                </pt>
                <pt idx="4">
                  <v>8362</v>
                </pt>
                <pt idx="5">
                  <v>4476</v>
                </pt>
                <pt idx="6">
                  <v>4247</v>
                </pt>
                <pt idx="7">
                  <v>6489</v>
                </pt>
                <pt idx="8">
                  <v>5323</v>
                </pt>
                <pt idx="9">
                  <v>6351</v>
                </pt>
                <pt idx="10">
                  <v>7065</v>
                </pt>
                <pt idx="11">
                  <v>4540</v>
                </pt>
              </numCache>
            </numRef>
          </val>
          <smooth val="0"/>
        </ser>
        <ser>
          <idx val="1"/>
          <order val="1"/>
          <tx>
            <strRef>
              <f>'o de vendas de 3 anos - EXEMPLO'!$C$9</f>
              <strCache>
                <ptCount val="1"/>
                <pt idx="0">
                  <v>Produto / Serviço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 de vendas de 3 anos - EXEMPLO'!$AI$9:$AT$9</f>
              <numCache>
                <formatCode>#,##0</formatCode>
                <ptCount val="12"/>
                <pt idx="0">
                  <v>7430</v>
                </pt>
                <pt idx="1">
                  <v>7956</v>
                </pt>
                <pt idx="2">
                  <v>5475</v>
                </pt>
                <pt idx="3">
                  <v>8133</v>
                </pt>
                <pt idx="4">
                  <v>8546</v>
                </pt>
                <pt idx="5">
                  <v>3933</v>
                </pt>
                <pt idx="6">
                  <v>4715</v>
                </pt>
                <pt idx="7">
                  <v>7362</v>
                </pt>
                <pt idx="8">
                  <v>6348</v>
                </pt>
                <pt idx="9">
                  <v>3656</v>
                </pt>
                <pt idx="10">
                  <v>5437</v>
                </pt>
                <pt idx="11">
                  <v>6454</v>
                </pt>
              </numCache>
            </numRef>
          </val>
          <smooth val="0"/>
        </ser>
        <ser>
          <idx val="2"/>
          <order val="2"/>
          <tx>
            <strRef>
              <f>'o de vendas de 3 anos - EXEMPLO'!$C$10</f>
              <strCache>
                <ptCount val="1"/>
                <pt idx="0">
                  <v>Produto / Serviço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 de vendas de 3 anos - EXEMPLO'!$AI$10:$AT$10</f>
              <numCache>
                <formatCode>#,##0</formatCode>
                <ptCount val="12"/>
                <pt idx="0">
                  <v>7694</v>
                </pt>
                <pt idx="1">
                  <v>7127</v>
                </pt>
                <pt idx="2">
                  <v>7868</v>
                </pt>
                <pt idx="3">
                  <v>3831</v>
                </pt>
                <pt idx="4">
                  <v>3840</v>
                </pt>
                <pt idx="5">
                  <v>8201</v>
                </pt>
                <pt idx="6">
                  <v>7181</v>
                </pt>
                <pt idx="7">
                  <v>5828</v>
                </pt>
                <pt idx="8">
                  <v>4082</v>
                </pt>
                <pt idx="9">
                  <v>3773</v>
                </pt>
                <pt idx="10">
                  <v>4447</v>
                </pt>
                <pt idx="11">
                  <v>6195</v>
                </pt>
              </numCache>
            </numRef>
          </val>
          <smooth val="0"/>
        </ser>
        <ser>
          <idx val="3"/>
          <order val="3"/>
          <tx>
            <strRef>
              <f>'o de vendas de 3 anos - EXEMPLO'!$C$11</f>
              <strCache>
                <ptCount val="1"/>
                <pt idx="0">
                  <v>Produto / Serviço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'o de vendas de 3 anos - EXEMPLO'!$AI$11:$AT$11</f>
              <numCache>
                <formatCode>#,##0</formatCode>
                <ptCount val="12"/>
                <pt idx="0">
                  <v>7544</v>
                </pt>
                <pt idx="1">
                  <v>4716</v>
                </pt>
                <pt idx="2">
                  <v>3907</v>
                </pt>
                <pt idx="3">
                  <v>4302</v>
                </pt>
                <pt idx="4">
                  <v>4816</v>
                </pt>
                <pt idx="5">
                  <v>7998</v>
                </pt>
                <pt idx="6">
                  <v>7419</v>
                </pt>
                <pt idx="7">
                  <v>7707</v>
                </pt>
                <pt idx="8">
                  <v>4919</v>
                </pt>
                <pt idx="9">
                  <v>6927</v>
                </pt>
                <pt idx="10">
                  <v>6317</v>
                </pt>
                <pt idx="11">
                  <v>8245</v>
                </pt>
              </numCache>
            </numRef>
          </val>
          <smooth val="0"/>
        </ser>
        <ser>
          <idx val="4"/>
          <order val="4"/>
          <tx>
            <strRef>
              <f>'o de vendas de 3 anos - EXEMPLO'!$C$12</f>
              <strCache>
                <ptCount val="1"/>
                <pt idx="0">
                  <v>Produto / Serviço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'o de vendas de 3 anos - EXEMPLO'!$AI$12:$AT$12</f>
              <numCache>
                <formatCode>#,##0</formatCode>
                <ptCount val="12"/>
                <pt idx="0">
                  <v>4401</v>
                </pt>
                <pt idx="1">
                  <v>7273</v>
                </pt>
                <pt idx="2">
                  <v>4286</v>
                </pt>
                <pt idx="3">
                  <v>4322</v>
                </pt>
                <pt idx="4">
                  <v>5750</v>
                </pt>
                <pt idx="5">
                  <v>6900</v>
                </pt>
                <pt idx="6">
                  <v>7411</v>
                </pt>
                <pt idx="7">
                  <v>4573</v>
                </pt>
                <pt idx="8">
                  <v>4999</v>
                </pt>
                <pt idx="9">
                  <v>4036</v>
                </pt>
                <pt idx="10">
                  <v>6777</v>
                </pt>
                <pt idx="11">
                  <v>6421</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TERCEIRO ANO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 de vendas de 3 anos - EXEMPLO'!$C$45</f>
              <strCache>
                <ptCount val="1"/>
                <pt idx="0">
                  <v>Produto / Serviço 1</v>
                </pt>
              </strCache>
            </strRef>
          </tx>
          <spPr>
            <a:solidFill xmlns:a="http://schemas.openxmlformats.org/drawingml/2006/main">
              <a:schemeClr val="accent1"/>
            </a:solidFill>
            <a:ln xmlns:a="http://schemas.openxmlformats.org/drawingml/2006/main">
              <a:noFill/>
              <a:prstDash val="solid"/>
            </a:ln>
          </spPr>
          <invertIfNegative val="0"/>
          <val>
            <numRef>
              <f>'o de vendas de 3 anos - EXEMPLO'!$AI$45:$AT$45</f>
              <numCache>
                <formatCode>"$"#,##0_);[Red]\("$"#,##0\)</formatCode>
                <ptCount val="12"/>
                <pt idx="0">
                  <v>57836.6</v>
                </pt>
                <pt idx="1">
                  <v>29614.1</v>
                </pt>
                <pt idx="2">
                  <v>55166.4</v>
                </pt>
                <pt idx="3">
                  <v>31708.8</v>
                </pt>
                <pt idx="4">
                  <v>60206.4</v>
                </pt>
                <pt idx="5">
                  <v>31779.6</v>
                </pt>
                <pt idx="6">
                  <v>30153.7</v>
                </pt>
                <pt idx="7">
                  <v>46071.89999999999</v>
                </pt>
                <pt idx="8">
                  <v>37793.3</v>
                </pt>
                <pt idx="9">
                  <v>45727.2</v>
                </pt>
                <pt idx="10">
                  <v>64291.5</v>
                </pt>
                <pt idx="11">
                  <v>41314</v>
                </pt>
              </numCache>
            </numRef>
          </val>
        </ser>
        <ser>
          <idx val="1"/>
          <order val="1"/>
          <tx>
            <strRef>
              <f>'o de vendas de 3 anos - EXEMPLO'!$C$46</f>
              <strCache>
                <ptCount val="1"/>
                <pt idx="0">
                  <v>Produto / Serviço 2</v>
                </pt>
              </strCache>
            </strRef>
          </tx>
          <spPr>
            <a:solidFill xmlns:a="http://schemas.openxmlformats.org/drawingml/2006/main">
              <a:schemeClr val="accent2"/>
            </a:solidFill>
            <a:ln xmlns:a="http://schemas.openxmlformats.org/drawingml/2006/main">
              <a:noFill/>
              <a:prstDash val="solid"/>
            </a:ln>
          </spPr>
          <invertIfNegative val="0"/>
          <val>
            <numRef>
              <f>'o de vendas de 3 anos - EXEMPLO'!$AI$46:$AT$46</f>
              <numCache>
                <formatCode>"$"#,##0_);[Red]\("$"#,##0\)</formatCode>
                <ptCount val="12"/>
                <pt idx="0">
                  <v>59440</v>
                </pt>
                <pt idx="1">
                  <v>63648</v>
                </pt>
                <pt idx="2">
                  <v>44894.99999999999</v>
                </pt>
                <pt idx="3">
                  <v>66690.59999999999</v>
                </pt>
                <pt idx="4">
                  <v>70077.2</v>
                </pt>
                <pt idx="5">
                  <v>32250.6</v>
                </pt>
                <pt idx="6">
                  <v>38663</v>
                </pt>
                <pt idx="7">
                  <v>60368.39999999999</v>
                </pt>
                <pt idx="8">
                  <v>52053.6</v>
                </pt>
                <pt idx="9">
                  <v>29979.2</v>
                </pt>
                <pt idx="10">
                  <v>55457.39999999999</v>
                </pt>
                <pt idx="11">
                  <v>65830.79999999999</v>
                </pt>
              </numCache>
            </numRef>
          </val>
        </ser>
        <ser>
          <idx val="2"/>
          <order val="2"/>
          <tx>
            <strRef>
              <f>'o de vendas de 3 anos - EXEMPLO'!$C$47</f>
              <strCache>
                <ptCount val="1"/>
                <pt idx="0">
                  <v>Produto / Serviço 3</v>
                </pt>
              </strCache>
            </strRef>
          </tx>
          <spPr>
            <a:solidFill xmlns:a="http://schemas.openxmlformats.org/drawingml/2006/main">
              <a:schemeClr val="accent3"/>
            </a:solidFill>
            <a:ln xmlns:a="http://schemas.openxmlformats.org/drawingml/2006/main">
              <a:noFill/>
              <a:prstDash val="solid"/>
            </a:ln>
          </spPr>
          <invertIfNegative val="0"/>
          <val>
            <numRef>
              <f>'o de vendas de 3 anos - EXEMPLO'!$AI$47:$AT$47</f>
              <numCache>
                <formatCode>"$"#,##0_);[Red]\("$"#,##0\)</formatCode>
                <ptCount val="12"/>
                <pt idx="0">
                  <v>69246</v>
                </pt>
                <pt idx="1">
                  <v>64143</v>
                </pt>
                <pt idx="2">
                  <v>70812</v>
                </pt>
                <pt idx="3">
                  <v>34479</v>
                </pt>
                <pt idx="4">
                  <v>34560</v>
                </pt>
                <pt idx="5">
                  <v>73809</v>
                </pt>
                <pt idx="6">
                  <v>64629</v>
                </pt>
                <pt idx="7">
                  <v>52452</v>
                </pt>
                <pt idx="8">
                  <v>36738</v>
                </pt>
                <pt idx="9">
                  <v>33957</v>
                </pt>
                <pt idx="10">
                  <v>53364</v>
                </pt>
                <pt idx="11">
                  <v>74340</v>
                </pt>
              </numCache>
            </numRef>
          </val>
        </ser>
        <ser>
          <idx val="3"/>
          <order val="3"/>
          <tx>
            <strRef>
              <f>'o de vendas de 3 anos - EXEMPLO'!$C$48</f>
              <strCache>
                <ptCount val="1"/>
                <pt idx="0">
                  <v>Produto / Serviço 4</v>
                </pt>
              </strCache>
            </strRef>
          </tx>
          <spPr>
            <a:solidFill xmlns:a="http://schemas.openxmlformats.org/drawingml/2006/main">
              <a:schemeClr val="accent4"/>
            </a:solidFill>
            <a:ln xmlns:a="http://schemas.openxmlformats.org/drawingml/2006/main">
              <a:noFill/>
              <a:prstDash val="solid"/>
            </a:ln>
          </spPr>
          <invertIfNegative val="0"/>
          <val>
            <numRef>
              <f>'o de vendas de 3 anos - EXEMPLO'!$AI$48:$AT$48</f>
              <numCache>
                <formatCode>"$"#,##0_);[Red]\("$"#,##0\)</formatCode>
                <ptCount val="12"/>
                <pt idx="0">
                  <v>82984</v>
                </pt>
                <pt idx="1">
                  <v>52347.6</v>
                </pt>
                <pt idx="2">
                  <v>43367.7</v>
                </pt>
                <pt idx="3">
                  <v>47752.2</v>
                </pt>
                <pt idx="4">
                  <v>53457.6</v>
                </pt>
                <pt idx="5">
                  <v>88777.8</v>
                </pt>
                <pt idx="6">
                  <v>82350.89999999999</v>
                </pt>
                <pt idx="7">
                  <v>85547.7</v>
                </pt>
                <pt idx="8">
                  <v>54600.9</v>
                </pt>
                <pt idx="9">
                  <v>76889.7</v>
                </pt>
                <pt idx="10">
                  <v>82752.7</v>
                </pt>
                <pt idx="11">
                  <v>108009.5</v>
                </pt>
              </numCache>
            </numRef>
          </val>
        </ser>
        <ser>
          <idx val="4"/>
          <order val="4"/>
          <tx>
            <strRef>
              <f>'o de vendas de 3 anos - EXEMPLO'!$C$49</f>
              <strCache>
                <ptCount val="1"/>
                <pt idx="0">
                  <v>Produto / Serviço 5</v>
                </pt>
              </strCache>
            </strRef>
          </tx>
          <spPr>
            <a:solidFill xmlns:a="http://schemas.openxmlformats.org/drawingml/2006/main">
              <a:schemeClr val="accent5"/>
            </a:solidFill>
            <a:ln xmlns:a="http://schemas.openxmlformats.org/drawingml/2006/main">
              <a:noFill/>
              <a:prstDash val="solid"/>
            </a:ln>
          </spPr>
          <invertIfNegative val="0"/>
          <val>
            <numRef>
              <f>'o de vendas de 3 anos - EXEMPLO'!$AI$49:$AT$49</f>
              <numCache>
                <formatCode>"$"#,##0_);[Red]\("$"#,##0\)</formatCode>
                <ptCount val="12"/>
                <pt idx="0">
                  <v>59413.5</v>
                </pt>
                <pt idx="1">
                  <v>98185.5</v>
                </pt>
                <pt idx="2">
                  <v>58932.5</v>
                </pt>
                <pt idx="3">
                  <v>59427.5</v>
                </pt>
                <pt idx="4">
                  <v>81075</v>
                </pt>
                <pt idx="5">
                  <v>97290</v>
                </pt>
                <pt idx="6">
                  <v>107459.5</v>
                </pt>
                <pt idx="7">
                  <v>66308.5</v>
                </pt>
                <pt idx="8">
                  <v>72485.5</v>
                </pt>
                <pt idx="9">
                  <v>58522</v>
                </pt>
                <pt idx="10">
                  <v>132151.5</v>
                </pt>
                <pt idx="11">
                  <v>125209.5</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UNIDADES DE 3 ANOS VENDIDAS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 de vendas de 3 anos - EXEMPLO'!$C$56</f>
              <strCache>
                <ptCount val="1"/>
                <pt idx="0">
                  <v>UNIDADES TOTAIS VENDIDAS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 de vendas de 3 anos - EXEMPLO'!$D$56:$O$56</f>
              <numCache>
                <formatCode>#,##0</formatCode>
                <ptCount val="12"/>
                <pt idx="0">
                  <v>9129</v>
                </pt>
                <pt idx="1">
                  <v>13628</v>
                </pt>
                <pt idx="2">
                  <v>12539</v>
                </pt>
                <pt idx="3">
                  <v>13910</v>
                </pt>
                <pt idx="4">
                  <v>13356</v>
                </pt>
                <pt idx="5">
                  <v>12381</v>
                </pt>
                <pt idx="6">
                  <v>11005</v>
                </pt>
                <pt idx="7">
                  <v>13184</v>
                </pt>
                <pt idx="8">
                  <v>15306</v>
                </pt>
                <pt idx="9">
                  <v>13088</v>
                </pt>
                <pt idx="10">
                  <v>11079</v>
                </pt>
                <pt idx="11">
                  <v>12870</v>
                </pt>
              </numCache>
            </numRef>
          </val>
          <smooth val="0"/>
        </ser>
        <ser>
          <idx val="1"/>
          <order val="1"/>
          <tx>
            <strRef>
              <f>'o de vendas de 3 anos - EXEMPLO'!$C$57</f>
              <strCache>
                <ptCount val="1"/>
                <pt idx="0">
                  <v>UNIDADES TOTAIS VENDIDAS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 de vendas de 3 anos - EXEMPLO'!$D$57:$O$57</f>
              <numCache>
                <formatCode>#,##0</formatCode>
                <ptCount val="12"/>
                <pt idx="0">
                  <v>14647</v>
                </pt>
                <pt idx="1">
                  <v>19204</v>
                </pt>
                <pt idx="2">
                  <v>17864</v>
                </pt>
                <pt idx="3">
                  <v>16530</v>
                </pt>
                <pt idx="4">
                  <v>17775</v>
                </pt>
                <pt idx="5">
                  <v>17858</v>
                </pt>
                <pt idx="6">
                  <v>19508</v>
                </pt>
                <pt idx="7">
                  <v>15750</v>
                </pt>
                <pt idx="8">
                  <v>16882</v>
                </pt>
                <pt idx="9">
                  <v>17301</v>
                </pt>
                <pt idx="10">
                  <v>17423</v>
                </pt>
                <pt idx="11">
                  <v>17275</v>
                </pt>
              </numCache>
            </numRef>
          </val>
          <smooth val="0"/>
        </ser>
        <ser>
          <idx val="2"/>
          <order val="2"/>
          <tx>
            <strRef>
              <f>'o de vendas de 3 anos - EXEMPLO'!$C$58</f>
              <strCache>
                <ptCount val="1"/>
                <pt idx="0">
                  <v>UNIDADES TOTAIS VENDIDAS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 de vendas de 3 anos - EXEMPLO'!$D$58:$O$58</f>
              <numCache>
                <formatCode>#,##0</formatCode>
                <ptCount val="12"/>
                <pt idx="0">
                  <v>35215</v>
                </pt>
                <pt idx="1">
                  <v>31243</v>
                </pt>
                <pt idx="2">
                  <v>29198</v>
                </pt>
                <pt idx="3">
                  <v>24992</v>
                </pt>
                <pt idx="4">
                  <v>31314</v>
                </pt>
                <pt idx="5">
                  <v>31508</v>
                </pt>
                <pt idx="6">
                  <v>30973</v>
                </pt>
                <pt idx="7">
                  <v>31959</v>
                </pt>
                <pt idx="8">
                  <v>25671</v>
                </pt>
                <pt idx="9">
                  <v>24743</v>
                </pt>
                <pt idx="10">
                  <v>30043</v>
                </pt>
                <pt idx="11">
                  <v>31855</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Receita de 3 ANOS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 de vendas de 3 anos - EXEMPLO'!$R$56</f>
              <strCache>
                <ptCount val="1"/>
                <pt idx="0">
                  <v>Receita TOTAL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 de vendas de 3 anos - EXEMPLO'!$S$56:$AD$56</f>
              <numCache>
                <formatCode>"$"#,##0_);[Red]\("$"#,##0\)</formatCode>
                <ptCount val="12"/>
                <pt idx="0">
                  <v>114350</v>
                </pt>
                <pt idx="1">
                  <v>165800</v>
                </pt>
                <pt idx="2">
                  <v>152557</v>
                </pt>
                <pt idx="3">
                  <v>171421</v>
                </pt>
                <pt idx="4">
                  <v>161618</v>
                </pt>
                <pt idx="5">
                  <v>166870</v>
                </pt>
                <pt idx="6">
                  <v>132884</v>
                </pt>
                <pt idx="7">
                  <v>170481</v>
                </pt>
                <pt idx="8">
                  <v>203968</v>
                </pt>
                <pt idx="9">
                  <v>171681</v>
                </pt>
                <pt idx="10">
                  <v>166247</v>
                </pt>
                <pt idx="11">
                  <v>201651</v>
                </pt>
              </numCache>
            </numRef>
          </val>
          <smooth val="0"/>
        </ser>
        <ser>
          <idx val="1"/>
          <order val="1"/>
          <tx>
            <strRef>
              <f>'o de vendas de 3 anos - EXEMPLO'!$R$57</f>
              <strCache>
                <ptCount val="1"/>
                <pt idx="0">
                  <v>Receita TOTAL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 de vendas de 3 anos - EXEMPLO'!$S$57:$AD$57</f>
              <numCache>
                <formatCode>"$"#,##0_);[Red]\("$"#,##0\)</formatCode>
                <ptCount val="12"/>
                <pt idx="0">
                  <v>195956</v>
                </pt>
                <pt idx="1">
                  <v>240945</v>
                </pt>
                <pt idx="2">
                  <v>235555</v>
                </pt>
                <pt idx="3">
                  <v>211305</v>
                </pt>
                <pt idx="4">
                  <v>232213</v>
                </pt>
                <pt idx="5">
                  <v>247021</v>
                </pt>
                <pt idx="6">
                  <v>254266</v>
                </pt>
                <pt idx="7">
                  <v>200836</v>
                </pt>
                <pt idx="8">
                  <v>222280</v>
                </pt>
                <pt idx="9">
                  <v>227616</v>
                </pt>
                <pt idx="10">
                  <v>286221</v>
                </pt>
                <pt idx="11">
                  <v>274416</v>
                </pt>
              </numCache>
            </numRef>
          </val>
          <smooth val="0"/>
        </ser>
        <ser>
          <idx val="2"/>
          <order val="2"/>
          <tx>
            <strRef>
              <f>'o de vendas de 3 anos - EXEMPLO'!$R$58</f>
              <strCache>
                <ptCount val="1"/>
                <pt idx="0">
                  <v>Receita TOTAL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 de vendas de 3 anos - EXEMPLO'!$S$58:$AD$58</f>
              <numCache>
                <formatCode>"$"#,##0_);[Red]\("$"#,##0\)</formatCode>
                <ptCount val="12"/>
                <pt idx="0">
                  <v>432976</v>
                </pt>
                <pt idx="1">
                  <v>414652</v>
                </pt>
                <pt idx="2">
                  <v>354787</v>
                </pt>
                <pt idx="3">
                  <v>313504</v>
                </pt>
                <pt idx="4">
                  <v>385676</v>
                </pt>
                <pt idx="5">
                  <v>431520</v>
                </pt>
                <pt idx="6">
                  <v>426803</v>
                </pt>
                <pt idx="7">
                  <v>402533</v>
                </pt>
                <pt idx="8">
                  <v>328813</v>
                </pt>
                <pt idx="9">
                  <v>317269</v>
                </pt>
                <pt idx="10">
                  <v>479413</v>
                </pt>
                <pt idx="11">
                  <v>516463</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9.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pt"/>
              <a:t>LUCRO BRUTO DE 3 ANOS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 de vendas de 3 anos - EXEMPLO'!$AH$56</f>
              <strCache>
                <ptCount val="1"/>
                <pt idx="0">
                  <v>LUCRO BRUTO TOTAL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 de vendas de 3 anos - EXEMPLO'!$AI$56:$AT$56</f>
              <numCache>
                <formatCode>"$"#,##0_);[Red]\("$"#,##0\)</formatCode>
                <ptCount val="12"/>
                <pt idx="0">
                  <v>88114</v>
                </pt>
                <pt idx="1">
                  <v>129087</v>
                </pt>
                <pt idx="2">
                  <v>118320</v>
                </pt>
                <pt idx="3">
                  <v>126600</v>
                </pt>
                <pt idx="4">
                  <v>119528</v>
                </pt>
                <pt idx="5">
                  <v>121091.5</v>
                </pt>
                <pt idx="6">
                  <v>97705.5</v>
                </pt>
                <pt idx="7">
                  <v>125637</v>
                </pt>
                <pt idx="8">
                  <v>148434</v>
                </pt>
                <pt idx="9">
                  <v>132710</v>
                </pt>
                <pt idx="10">
                  <v>135723</v>
                </pt>
                <pt idx="11">
                  <v>162928</v>
                </pt>
              </numCache>
            </numRef>
          </val>
          <smooth val="0"/>
        </ser>
        <ser>
          <idx val="1"/>
          <order val="1"/>
          <tx>
            <strRef>
              <f>'o de vendas de 3 anos - EXEMPLO'!$AH$57</f>
              <strCache>
                <ptCount val="1"/>
                <pt idx="0">
                  <v>LUCRO BRUTO TOTAL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 de vendas de 3 anos - EXEMPLO'!$AI$57:$AT$57</f>
              <numCache>
                <formatCode>"$"#,##0_);[Red]\("$"#,##0\)</formatCode>
                <ptCount val="12"/>
                <pt idx="0">
                  <v>149299.8</v>
                </pt>
                <pt idx="1">
                  <v>185572.05</v>
                </pt>
                <pt idx="2">
                  <v>178734.75</v>
                </pt>
                <pt idx="3">
                  <v>159643.5</v>
                </pt>
                <pt idx="4">
                  <v>172671.8</v>
                </pt>
                <pt idx="5">
                  <v>182784.4</v>
                </pt>
                <pt idx="6">
                  <v>192648.75</v>
                </pt>
                <pt idx="7">
                  <v>152163.2</v>
                </pt>
                <pt idx="8">
                  <v>167284.6</v>
                </pt>
                <pt idx="9">
                  <v>170910.05</v>
                </pt>
                <pt idx="10">
                  <v>227271.75</v>
                </pt>
                <pt idx="11">
                  <v>217656</v>
                </pt>
              </numCache>
            </numRef>
          </val>
          <smooth val="0"/>
        </ser>
        <ser>
          <idx val="2"/>
          <order val="2"/>
          <tx>
            <strRef>
              <f>'o de vendas de 3 anos - EXEMPLO'!$AH$58</f>
              <strCache>
                <ptCount val="1"/>
                <pt idx="0">
                  <v>LUCRO BRUTO TOTAL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 de vendas de 3 anos - EXEMPLO'!$AI$58:$AT$58</f>
              <numCache>
                <formatCode>"$"#,##0_);[Red]\("$"#,##0\)</formatCode>
                <ptCount val="12"/>
                <pt idx="0">
                  <v>328920.1</v>
                </pt>
                <pt idx="1">
                  <v>307938.2</v>
                </pt>
                <pt idx="2">
                  <v>273173.6</v>
                </pt>
                <pt idx="3">
                  <v>240058.1</v>
                </pt>
                <pt idx="4">
                  <v>299376.2</v>
                </pt>
                <pt idx="5">
                  <v>323907</v>
                </pt>
                <pt idx="6">
                  <v>323256.1</v>
                </pt>
                <pt idx="7">
                  <v>310748.5</v>
                </pt>
                <pt idx="8">
                  <v>253671.3</v>
                </pt>
                <pt idx="9">
                  <v>245075.1</v>
                </pt>
                <pt idx="10">
                  <v>388017.1</v>
                </pt>
                <pt idx="11">
                  <v>414703.8</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 Type="http://schemas.openxmlformats.org/officeDocument/2006/relationships/chart" Target="/xl/charts/chart6.xml" Id="rId6"/><Relationship Type="http://schemas.openxmlformats.org/officeDocument/2006/relationships/chart" Target="/xl/charts/chart7.xml" Id="rId7"/><Relationship Type="http://schemas.openxmlformats.org/officeDocument/2006/relationships/chart" Target="/xl/charts/chart8.xml" Id="rId8"/><Relationship Type="http://schemas.openxmlformats.org/officeDocument/2006/relationships/chart" Target="/xl/charts/chart9.xml" Id="rId9"/></Relationships>
</file>

<file path=xl/drawings/_rels/drawing2.xml.rels><Relationships xmlns="http://schemas.openxmlformats.org/package/2006/relationships"><Relationship Type="http://schemas.openxmlformats.org/officeDocument/2006/relationships/chart" Target="/xl/charts/chart10.xml" Id="rId1"/><Relationship Type="http://schemas.openxmlformats.org/officeDocument/2006/relationships/chart" Target="/xl/charts/chart11.xml" Id="rId2"/><Relationship Type="http://schemas.openxmlformats.org/officeDocument/2006/relationships/chart" Target="/xl/charts/chart12.xml" Id="rId3"/><Relationship Type="http://schemas.openxmlformats.org/officeDocument/2006/relationships/chart" Target="/xl/charts/chart13.xml" Id="rId4"/><Relationship Type="http://schemas.openxmlformats.org/officeDocument/2006/relationships/chart" Target="/xl/charts/chart14.xml" Id="rId5"/><Relationship Type="http://schemas.openxmlformats.org/officeDocument/2006/relationships/chart" Target="/xl/charts/chart15.xml" Id="rId6"/><Relationship Type="http://schemas.openxmlformats.org/officeDocument/2006/relationships/chart" Target="/xl/charts/chart16.xml" Id="rId7"/><Relationship Type="http://schemas.openxmlformats.org/officeDocument/2006/relationships/chart" Target="/xl/charts/chart17.xml" Id="rId8"/><Relationship Type="http://schemas.openxmlformats.org/officeDocument/2006/relationships/chart" Target="/xl/charts/chart18.xml" Id="rId9"/></Relationships>
</file>

<file path=xl/drawings/drawing1.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drawings/drawing2.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1"/><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2"/><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3"/><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4"/><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5"/><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6"/><Relationship Type="http://schemas.openxmlformats.org/officeDocument/2006/relationships/hyperlink" Target="https://pt.smartsheet.com/try-it?trp=57491&amp;utm_language=PT&amp;utm_source=integrated+content&amp;utm_campaign=/write-business-plan&amp;utm_medium=ic+business+plan+57491+pt&amp;lpa=ic+business+plan+57491+pt" TargetMode="External" Id="rId7"/></Relationships>
</file>

<file path=xl/worksheets/_rels/sheet11.xml.rels><Relationships xmlns="http://schemas.openxmlformats.org/package/2006/relationships"><Relationship Type="http://schemas.openxmlformats.org/officeDocument/2006/relationships/drawing" Target="/xl/drawings/drawing1.xml" Id="rId1"/></Relationships>
</file>

<file path=xl/worksheets/_rels/sheet1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F14"/>
  <sheetViews>
    <sheetView showGridLines="0" tabSelected="1" workbookViewId="0">
      <pane ySplit="1" topLeftCell="A2" activePane="bottomLeft" state="frozen"/>
      <selection pane="bottomLeft" activeCell="B14" sqref="B14:F14"/>
    </sheetView>
  </sheetViews>
  <sheetFormatPr baseColWidth="8" defaultColWidth="10.6640625" defaultRowHeight="15.5"/>
  <cols>
    <col width="3.33203125" customWidth="1" style="81" min="1" max="1"/>
    <col width="40.83203125" customWidth="1" style="81" min="2" max="2"/>
    <col width="3.33203125" customWidth="1" style="81" min="3" max="3"/>
    <col width="40.83203125" customWidth="1" style="81" min="4" max="4"/>
    <col width="3.33203125" customWidth="1" style="81" min="5" max="5"/>
    <col width="40.83203125" customWidth="1" style="81" min="6" max="6"/>
    <col width="3.33203125" customWidth="1" style="81" min="7" max="7"/>
  </cols>
  <sheetData>
    <row r="1" ht="50" customHeight="1" s="81"/>
    <row r="2" ht="40" customFormat="1" customHeight="1" s="111">
      <c r="A2" s="220" t="n"/>
      <c r="B2" s="221" t="inlineStr">
        <is>
          <t>MODELO DE PLANO DE NEGÓCIOS</t>
        </is>
      </c>
    </row>
    <row r="3" ht="35" customHeight="1" s="81">
      <c r="B3" s="225" t="inlineStr">
        <is>
          <t>CONTEÚDO</t>
        </is>
      </c>
    </row>
    <row r="4" ht="50" customHeight="1" s="81" thickBot="1">
      <c r="B4" s="223" t="inlineStr">
        <is>
          <t>RESUMO</t>
        </is>
      </c>
      <c r="C4" s="222" t="n"/>
      <c r="D4" s="223" t="inlineStr">
        <is>
          <t>VISÃO GERAL DA EMPRESA</t>
        </is>
      </c>
      <c r="E4" s="222" t="n"/>
      <c r="F4" s="223" t="inlineStr">
        <is>
          <t>ANÁLISE SWOT</t>
        </is>
      </c>
    </row>
    <row r="5" ht="16" customHeight="1" s="81">
      <c r="B5" s="222" t="n"/>
      <c r="C5" s="222" t="n"/>
      <c r="D5" s="222" t="n"/>
      <c r="E5" s="222" t="n"/>
      <c r="F5" s="222" t="n"/>
    </row>
    <row r="6" ht="50" customHeight="1" s="81" thickBot="1">
      <c r="B6" s="223" t="inlineStr">
        <is>
          <t>PROBLEMA E SOLUÇÃO</t>
        </is>
      </c>
      <c r="C6" s="222" t="n"/>
      <c r="D6" s="223" t="inlineStr">
        <is>
          <t>MERCADO-ALVO</t>
        </is>
      </c>
      <c r="E6" s="222" t="n"/>
      <c r="F6" s="223" t="inlineStr">
        <is>
          <t>CONCORRÊNCIA</t>
        </is>
      </c>
    </row>
    <row r="7" ht="16" customHeight="1" s="81">
      <c r="B7" s="222" t="n"/>
      <c r="C7" s="222" t="n"/>
      <c r="D7" s="222" t="n"/>
      <c r="E7" s="222" t="n"/>
      <c r="F7" s="222" t="n"/>
    </row>
    <row r="8" ht="50" customHeight="1" s="81" thickBot="1">
      <c r="B8" s="223" t="inlineStr">
        <is>
          <t>OFERTAS DE PRODUTOS OU SERVIÇOS</t>
        </is>
      </c>
      <c r="C8" s="222" t="n"/>
      <c r="D8" s="223" t="inlineStr">
        <is>
          <t>PLANO DE MARKETING E VENDAS</t>
        </is>
      </c>
      <c r="E8" s="222" t="n"/>
      <c r="F8" s="223" t="inlineStr">
        <is>
          <t>CRONOGRAMA E MÉTRICAS</t>
        </is>
      </c>
    </row>
    <row r="9" ht="16" customHeight="1" s="81">
      <c r="B9" s="222" t="n"/>
      <c r="C9" s="222" t="n"/>
      <c r="D9" s="222" t="n"/>
      <c r="E9" s="222" t="n"/>
      <c r="F9" s="222" t="n"/>
    </row>
    <row r="10" ht="50" customHeight="1" s="81" thickBot="1">
      <c r="B10" s="232" t="inlineStr">
        <is>
          <t>CLIQUE AQUI PARA CRIAR NO SMARTSHEET</t>
        </is>
      </c>
      <c r="C10" s="222" t="n"/>
      <c r="D10" s="232" t="inlineStr">
        <is>
          <t>CLIQUE AQUI PARA CRIAR NO SMARTSHEET</t>
        </is>
      </c>
      <c r="E10" s="222" t="n"/>
      <c r="F10" s="232" t="inlineStr">
        <is>
          <t>CLIQUE AQUI PARA CRIAR NO SMARTSHEET</t>
        </is>
      </c>
    </row>
    <row r="11" ht="16" customHeight="1" s="81">
      <c r="B11" s="222" t="n"/>
      <c r="C11" s="222" t="n"/>
      <c r="D11" s="222" t="n"/>
      <c r="E11" s="222" t="n"/>
      <c r="F11" s="222" t="n"/>
    </row>
    <row r="12" ht="50" customHeight="1" s="81" thickBot="1">
      <c r="B12" s="232" t="inlineStr">
        <is>
          <t>CLIQUE AQUI PARA CRIAR NO SMARTSHEET</t>
        </is>
      </c>
      <c r="C12" s="222" t="n"/>
      <c r="D12" s="232" t="inlineStr">
        <is>
          <t>CLIQUE AQUI PARA CRIAR NO SMARTSHEET</t>
        </is>
      </c>
      <c r="E12" s="222" t="n"/>
      <c r="F12" s="232" t="inlineStr">
        <is>
          <t>CLIQUE AQUI PARA CRIAR NO SMARTSHEET</t>
        </is>
      </c>
    </row>
    <row r="13"/>
    <row r="14" ht="50" customHeight="1" s="81">
      <c r="B14" s="232" t="inlineStr">
        <is>
          <t>CLIQUE AQUI PARA CRIAR NO SMARTSHEET</t>
        </is>
      </c>
    </row>
  </sheetData>
  <mergeCells count="1">
    <mergeCell ref="B14:F14"/>
  </mergeCells>
  <hyperlinks>
    <hyperlink ref="B4" location="'Executive Summary'!A1" display="EXECUTIVE SUMMARY"/>
    <hyperlink ref="D4" location="'Company Overview'!A1" display="COMPANY OVERVIEW"/>
    <hyperlink ref="F4" location="'SWOT Analysis'!A1" display="SWOT ANALYSIS"/>
    <hyperlink ref="B6" location="'Problem and Solution'!A1" display="PROBLEM AND SOLUTION"/>
    <hyperlink ref="D6" location="'Target Market'!A1" display="TARGET MARKET"/>
    <hyperlink ref="F6" location="Competition!A1" display="COMPETITION"/>
    <hyperlink ref="B8" location="'Product or Service Offerings'!A1" display="PRODUCT OR SERVICE OFFERINGS"/>
    <hyperlink ref="D8" location="'Marketing and Sales Plan'!A1" display="MARKETING AND SALES PLAN"/>
    <hyperlink ref="F8" location="'Timeline and Metrics'!A1" display="TIMELINE AND METRICS"/>
    <hyperlink xmlns:r="http://schemas.openxmlformats.org/officeDocument/2006/relationships" ref="B10" r:id="rId1"/>
    <hyperlink xmlns:r="http://schemas.openxmlformats.org/officeDocument/2006/relationships" ref="D10" r:id="rId2"/>
    <hyperlink xmlns:r="http://schemas.openxmlformats.org/officeDocument/2006/relationships" ref="F10" r:id="rId3"/>
    <hyperlink xmlns:r="http://schemas.openxmlformats.org/officeDocument/2006/relationships" ref="B12" r:id="rId4"/>
    <hyperlink xmlns:r="http://schemas.openxmlformats.org/officeDocument/2006/relationships" ref="D12" r:id="rId5"/>
    <hyperlink xmlns:r="http://schemas.openxmlformats.org/officeDocument/2006/relationships" ref="F12" r:id="rId6"/>
    <hyperlink xmlns:r="http://schemas.openxmlformats.org/officeDocument/2006/relationships" ref="B14" r:id="rId7"/>
  </hyperlinks>
  <pageMargins left="0.4" right="0.4" top="0.4" bottom="0.4" header="0" footer="0"/>
  <pageSetup orientation="landscape" scale="94" horizontalDpi="0" verticalDpi="0"/>
</worksheet>
</file>

<file path=xl/worksheets/sheet10.xml><?xml version="1.0" encoding="utf-8"?>
<worksheet xmlns="http://schemas.openxmlformats.org/spreadsheetml/2006/main">
  <sheetPr>
    <tabColor theme="3" tint="0.7999816888943144"/>
    <outlinePr summaryBelow="1" summaryRight="1"/>
    <pageSetUpPr fitToPage="1"/>
  </sheetPr>
  <dimension ref="A1:E24"/>
  <sheetViews>
    <sheetView showGridLines="0" workbookViewId="0">
      <selection activeCell="M59" sqref="M59"/>
    </sheetView>
  </sheetViews>
  <sheetFormatPr baseColWidth="8" defaultColWidth="10.6640625" defaultRowHeight="15.5"/>
  <cols>
    <col width="3.33203125" customWidth="1" style="81" min="1" max="1"/>
    <col width="50.83203125" customWidth="1" style="81" min="2" max="2"/>
    <col width="40.83203125" customWidth="1" style="81" min="3" max="3"/>
    <col width="20.83203125" customWidth="1" style="81" min="4" max="4"/>
    <col width="3.33203125" customWidth="1" style="81" min="5" max="5"/>
  </cols>
  <sheetData>
    <row r="1" ht="35" customHeight="1" s="81">
      <c r="B1" s="87" t="inlineStr">
        <is>
          <t>CRONOGRAMA E MÉTRICAS</t>
        </is>
      </c>
      <c r="C1" s="24" t="n"/>
      <c r="D1" s="24" t="n"/>
      <c r="E1" s="24" t="n"/>
    </row>
    <row r="2" ht="25" customFormat="1" customHeight="1" s="99">
      <c r="B2" s="100" t="inlineStr">
        <is>
          <t>LINHA DO TEMPO</t>
        </is>
      </c>
      <c r="C2" s="101" t="n"/>
      <c r="D2" s="101" t="n"/>
      <c r="E2" s="101" t="n"/>
    </row>
    <row r="3" ht="22" customHeight="1" s="81">
      <c r="B3" s="106" t="inlineStr">
        <is>
          <t>DESCRIÇÃO DA ATIVIDADE</t>
        </is>
      </c>
      <c r="C3" s="88" t="inlineStr">
        <is>
          <t>OBJETIVO</t>
        </is>
      </c>
      <c r="D3" s="88" t="inlineStr">
        <is>
          <t>DATA DE CONCLUSÃO</t>
        </is>
      </c>
    </row>
    <row r="4" ht="25" customHeight="1" s="81">
      <c r="B4" s="102" t="n"/>
      <c r="C4" s="102" t="n"/>
      <c r="D4" s="235" t="n"/>
    </row>
    <row r="5" ht="25" customHeight="1" s="81">
      <c r="B5" s="102" t="n"/>
      <c r="C5" s="102" t="n"/>
      <c r="D5" s="235" t="n"/>
    </row>
    <row r="6" ht="25" customHeight="1" s="81">
      <c r="B6" s="102" t="n"/>
      <c r="C6" s="102" t="n"/>
      <c r="D6" s="235" t="n"/>
    </row>
    <row r="7" ht="25" customHeight="1" s="81">
      <c r="B7" s="102" t="n"/>
      <c r="C7" s="102" t="n"/>
      <c r="D7" s="235" t="n"/>
    </row>
    <row r="8" ht="25" customHeight="1" s="81" thickBot="1">
      <c r="B8" s="104" t="n"/>
      <c r="C8" s="104" t="n"/>
      <c r="D8" s="236" t="n"/>
    </row>
    <row r="9">
      <c r="B9" s="49" t="n"/>
      <c r="C9" s="49" t="n"/>
      <c r="D9" s="49" t="n"/>
    </row>
    <row r="10" ht="25" customFormat="1" customHeight="1" s="99">
      <c r="B10" s="100" t="inlineStr">
        <is>
          <t>MARCOS</t>
        </is>
      </c>
      <c r="C10" s="101" t="n"/>
      <c r="D10" s="101" t="n"/>
      <c r="E10" s="101" t="n"/>
    </row>
    <row r="11" ht="22" customHeight="1" s="81">
      <c r="B11" s="107" t="inlineStr">
        <is>
          <t>NOME MILESTONE</t>
        </is>
      </c>
      <c r="C11" s="108" t="inlineStr">
        <is>
          <t>DESCRIÇÃO</t>
        </is>
      </c>
      <c r="D11" s="108" t="inlineStr">
        <is>
          <t>DATA DE CONCLUSÃO</t>
        </is>
      </c>
    </row>
    <row r="12" ht="25" customHeight="1" s="81">
      <c r="B12" s="102" t="n"/>
      <c r="C12" s="102" t="n"/>
      <c r="D12" s="235" t="n"/>
    </row>
    <row r="13" ht="25" customHeight="1" s="81">
      <c r="B13" s="102" t="n"/>
      <c r="C13" s="102" t="n"/>
      <c r="D13" s="235" t="n"/>
    </row>
    <row r="14" ht="25" customHeight="1" s="81">
      <c r="B14" s="102" t="n"/>
      <c r="C14" s="102" t="n"/>
      <c r="D14" s="235" t="n"/>
    </row>
    <row r="15" ht="25" customHeight="1" s="81">
      <c r="B15" s="102" t="n"/>
      <c r="C15" s="102" t="n"/>
      <c r="D15" s="235" t="n"/>
    </row>
    <row r="16" ht="25" customHeight="1" s="81" thickBot="1">
      <c r="B16" s="104" t="n"/>
      <c r="C16" s="104" t="n"/>
      <c r="D16" s="236" t="n"/>
    </row>
    <row r="17">
      <c r="B17" s="49" t="n"/>
      <c r="C17" s="49" t="n"/>
      <c r="D17" s="49" t="n"/>
    </row>
    <row r="18" ht="25" customFormat="1" customHeight="1" s="99">
      <c r="B18" s="100" t="inlineStr">
        <is>
          <t>PRINCIPAIS MÉTRICAS DE DESEMPENHO</t>
        </is>
      </c>
      <c r="C18" s="101" t="n"/>
      <c r="D18" s="101" t="n"/>
      <c r="E18" s="101" t="n"/>
    </row>
    <row r="19" ht="25" customHeight="1" s="81">
      <c r="B19" s="109" t="inlineStr">
        <is>
          <t>NOME DA ATIVIDADE</t>
        </is>
      </c>
      <c r="C19" s="110" t="inlineStr">
        <is>
          <t>DESCRIÇÃO</t>
        </is>
      </c>
      <c r="D19" s="110" t="inlineStr">
        <is>
          <t>MÉTRICA-CHAVE</t>
        </is>
      </c>
    </row>
    <row r="20" ht="25" customHeight="1" s="81">
      <c r="B20" s="102" t="n"/>
      <c r="C20" s="102" t="n"/>
      <c r="D20" s="102" t="n"/>
    </row>
    <row r="21" ht="25" customHeight="1" s="81">
      <c r="B21" s="102" t="n"/>
      <c r="C21" s="102" t="n"/>
      <c r="D21" s="102" t="n"/>
    </row>
    <row r="22" ht="25" customHeight="1" s="81">
      <c r="B22" s="102" t="n"/>
      <c r="C22" s="102" t="n"/>
      <c r="D22" s="102" t="n"/>
    </row>
    <row r="23" ht="25" customHeight="1" s="81">
      <c r="B23" s="102" t="n"/>
      <c r="C23" s="102" t="n"/>
      <c r="D23" s="102" t="n"/>
    </row>
    <row r="24" ht="25" customHeight="1" s="81" thickBot="1">
      <c r="B24" s="104" t="n"/>
      <c r="C24" s="104" t="n"/>
      <c r="D24" s="104" t="n"/>
    </row>
  </sheetData>
  <pageMargins left="0.4" right="0.4" top="0.4" bottom="0.4" header="0" footer="0"/>
  <pageSetup orientation="landscape" horizontalDpi="0" verticalDpi="0"/>
</worksheet>
</file>

<file path=xl/worksheets/sheet11.xml><?xml version="1.0" encoding="utf-8"?>
<worksheet xmlns="http://schemas.openxmlformats.org/spreadsheetml/2006/main">
  <sheetPr>
    <tabColor theme="3" tint="0.5999938962981048"/>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PREVISÃO DE VENDAS DE 3 ANOS - EXEMPLO</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DATA DE INÍCIO</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 Usuário para completar células não sombreadas, apenas.</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PRIMEIRO ANO</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SEGUNDO ANO</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TERCEIRO ANO</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UNIDADES VENDIDAS</t>
        </is>
      </c>
      <c r="D7" s="152" t="n"/>
      <c r="E7" s="152" t="n"/>
      <c r="F7" s="152" t="n"/>
      <c r="G7" s="152" t="n"/>
      <c r="H7" s="152" t="n"/>
      <c r="I7" s="152" t="n"/>
      <c r="J7" s="152" t="n"/>
      <c r="K7" s="152" t="n"/>
      <c r="L7" s="152" t="n"/>
      <c r="M7" s="152" t="n"/>
      <c r="N7" s="152" t="n"/>
      <c r="O7" s="152" t="n"/>
      <c r="P7" s="135" t="inlineStr">
        <is>
          <t>TOTAL</t>
        </is>
      </c>
      <c r="Q7" s="118" t="n"/>
      <c r="R7" s="153" t="inlineStr">
        <is>
          <t>UNIDADES VENDIDAS</t>
        </is>
      </c>
      <c r="S7" s="152" t="n"/>
      <c r="T7" s="152" t="n"/>
      <c r="U7" s="152" t="n"/>
      <c r="V7" s="152" t="n"/>
      <c r="W7" s="152" t="n"/>
      <c r="X7" s="152" t="n"/>
      <c r="Y7" s="152" t="n"/>
      <c r="Z7" s="152" t="n"/>
      <c r="AA7" s="152" t="n"/>
      <c r="AB7" s="152" t="n"/>
      <c r="AC7" s="152" t="n"/>
      <c r="AD7" s="152" t="n"/>
      <c r="AE7" s="135" t="inlineStr">
        <is>
          <t>TOTAL</t>
        </is>
      </c>
      <c r="AF7" s="135" t="inlineStr">
        <is>
          <t>% MUDANÇA</t>
        </is>
      </c>
      <c r="AG7" s="118" t="n"/>
      <c r="AH7" s="153" t="inlineStr">
        <is>
          <t>UNIDADES VENDIDAS</t>
        </is>
      </c>
      <c r="AI7" s="152" t="n"/>
      <c r="AJ7" s="152" t="n"/>
      <c r="AK7" s="152" t="n"/>
      <c r="AL7" s="152" t="n"/>
      <c r="AM7" s="152" t="n"/>
      <c r="AN7" s="152" t="n"/>
      <c r="AO7" s="152" t="n"/>
      <c r="AP7" s="152" t="n"/>
      <c r="AQ7" s="152" t="n"/>
      <c r="AR7" s="152" t="n"/>
      <c r="AS7" s="152" t="n"/>
      <c r="AT7" s="152" t="n"/>
      <c r="AU7" s="135" t="inlineStr">
        <is>
          <t>TOTAL</t>
        </is>
      </c>
      <c r="AV7" s="135" t="inlineStr">
        <is>
          <t>% MUDANÇA</t>
        </is>
      </c>
      <c r="AW7" s="118" t="n"/>
    </row>
    <row r="8" ht="20" customFormat="1" customHeight="1" s="117">
      <c r="B8" s="123" t="n"/>
      <c r="C8" s="151" t="inlineStr">
        <is>
          <t>Produto / Serviço 1</t>
        </is>
      </c>
      <c r="D8" s="150" t="n">
        <v>1779</v>
      </c>
      <c r="E8" s="150" t="n">
        <v>3557</v>
      </c>
      <c r="F8" s="150" t="n">
        <v>2546</v>
      </c>
      <c r="G8" s="150" t="n">
        <v>3555</v>
      </c>
      <c r="H8" s="150" t="n">
        <v>4174</v>
      </c>
      <c r="I8" s="150" t="n">
        <v>1903</v>
      </c>
      <c r="J8" s="150" t="n">
        <v>2291</v>
      </c>
      <c r="K8" s="150" t="n">
        <v>3571</v>
      </c>
      <c r="L8" s="150" t="n">
        <v>2155</v>
      </c>
      <c r="M8" s="150" t="n">
        <v>3174</v>
      </c>
      <c r="N8" s="150" t="n">
        <v>2420</v>
      </c>
      <c r="O8" s="150" t="n">
        <v>2260</v>
      </c>
      <c r="P8" s="149">
        <f>SUM(D8:O8)</f>
        <v/>
      </c>
      <c r="Q8" s="118" t="n"/>
      <c r="R8" s="133">
        <f>C8</f>
        <v/>
      </c>
      <c r="S8" s="150" t="n">
        <v>2418</v>
      </c>
      <c r="T8" s="150" t="n">
        <v>4081</v>
      </c>
      <c r="U8" s="150" t="n">
        <v>3840</v>
      </c>
      <c r="V8" s="150" t="n">
        <v>3016</v>
      </c>
      <c r="W8" s="150" t="n">
        <v>2757</v>
      </c>
      <c r="X8" s="150" t="n">
        <v>2625</v>
      </c>
      <c r="Y8" s="150" t="n">
        <v>4729</v>
      </c>
      <c r="Z8" s="150" t="n">
        <v>2952</v>
      </c>
      <c r="AA8" s="150" t="n">
        <v>2456</v>
      </c>
      <c r="AB8" s="150" t="n">
        <v>2431</v>
      </c>
      <c r="AC8" s="150" t="n">
        <v>2531</v>
      </c>
      <c r="AD8" s="150" t="n">
        <v>3580</v>
      </c>
      <c r="AE8" s="149">
        <f>SUM(S8:AD8)</f>
        <v/>
      </c>
      <c r="AF8" s="148">
        <f>(AE8/P8)-1</f>
        <v/>
      </c>
      <c r="AG8" s="118" t="n"/>
      <c r="AH8" s="133">
        <f>C8</f>
        <v/>
      </c>
      <c r="AI8" s="150" t="n">
        <v>8146</v>
      </c>
      <c r="AJ8" s="150" t="n">
        <v>4171</v>
      </c>
      <c r="AK8" s="150" t="n">
        <v>7662</v>
      </c>
      <c r="AL8" s="150" t="n">
        <v>4404</v>
      </c>
      <c r="AM8" s="150" t="n">
        <v>8362</v>
      </c>
      <c r="AN8" s="150" t="n">
        <v>4476</v>
      </c>
      <c r="AO8" s="150" t="n">
        <v>4247</v>
      </c>
      <c r="AP8" s="150" t="n">
        <v>6489</v>
      </c>
      <c r="AQ8" s="150" t="n">
        <v>5323</v>
      </c>
      <c r="AR8" s="150" t="n">
        <v>6351</v>
      </c>
      <c r="AS8" s="150" t="n">
        <v>7065</v>
      </c>
      <c r="AT8" s="150" t="n">
        <v>4540</v>
      </c>
      <c r="AU8" s="149">
        <f>SUM(AI8:AT8)</f>
        <v/>
      </c>
      <c r="AV8" s="148">
        <f>(AU8/AE8)-1</f>
        <v/>
      </c>
      <c r="AW8" s="134" t="n"/>
    </row>
    <row r="9" ht="20" customFormat="1" customHeight="1" s="117">
      <c r="B9" s="123" t="n"/>
      <c r="C9" s="151" t="inlineStr">
        <is>
          <t>Produto / Serviço 2</t>
        </is>
      </c>
      <c r="D9" s="150" t="n">
        <v>1737</v>
      </c>
      <c r="E9" s="150" t="n">
        <v>3279</v>
      </c>
      <c r="F9" s="150" t="n">
        <v>4019</v>
      </c>
      <c r="G9" s="150" t="n">
        <v>3905</v>
      </c>
      <c r="H9" s="150" t="n">
        <v>2488</v>
      </c>
      <c r="I9" s="150" t="n">
        <v>2131</v>
      </c>
      <c r="J9" s="150" t="n">
        <v>3619</v>
      </c>
      <c r="K9" s="150" t="n">
        <v>2747</v>
      </c>
      <c r="L9" s="150" t="n">
        <v>3607</v>
      </c>
      <c r="M9" s="150" t="n">
        <v>2520</v>
      </c>
      <c r="N9" s="150" t="n">
        <v>3492</v>
      </c>
      <c r="O9" s="150" t="n">
        <v>3117</v>
      </c>
      <c r="P9" s="149">
        <f>SUM(D9:O9)</f>
        <v/>
      </c>
      <c r="Q9" s="118" t="n"/>
      <c r="R9" s="133">
        <f>C9</f>
        <v/>
      </c>
      <c r="S9" s="150" t="n">
        <v>2732</v>
      </c>
      <c r="T9" s="150" t="n">
        <v>4373</v>
      </c>
      <c r="U9" s="150" t="n">
        <v>3155</v>
      </c>
      <c r="V9" s="150" t="n">
        <v>4498</v>
      </c>
      <c r="W9" s="150" t="n">
        <v>4788</v>
      </c>
      <c r="X9" s="150" t="n">
        <v>2598</v>
      </c>
      <c r="Y9" s="150" t="n">
        <v>3457</v>
      </c>
      <c r="Z9" s="150" t="n">
        <v>3795</v>
      </c>
      <c r="AA9" s="150" t="n">
        <v>3981</v>
      </c>
      <c r="AB9" s="150" t="n">
        <v>3641</v>
      </c>
      <c r="AC9" s="150" t="n">
        <v>2495</v>
      </c>
      <c r="AD9" s="150" t="n">
        <v>3291</v>
      </c>
      <c r="AE9" s="149">
        <f>SUM(S9:AD9)</f>
        <v/>
      </c>
      <c r="AF9" s="148">
        <f>(AE9/P9)-1</f>
        <v/>
      </c>
      <c r="AG9" s="118" t="n"/>
      <c r="AH9" s="133">
        <f>C9</f>
        <v/>
      </c>
      <c r="AI9" s="150" t="n">
        <v>7430</v>
      </c>
      <c r="AJ9" s="150" t="n">
        <v>7956</v>
      </c>
      <c r="AK9" s="150" t="n">
        <v>5475</v>
      </c>
      <c r="AL9" s="150" t="n">
        <v>8133</v>
      </c>
      <c r="AM9" s="150" t="n">
        <v>8546</v>
      </c>
      <c r="AN9" s="150" t="n">
        <v>3933</v>
      </c>
      <c r="AO9" s="150" t="n">
        <v>4715</v>
      </c>
      <c r="AP9" s="150" t="n">
        <v>7362</v>
      </c>
      <c r="AQ9" s="150" t="n">
        <v>6348</v>
      </c>
      <c r="AR9" s="150" t="n">
        <v>3656</v>
      </c>
      <c r="AS9" s="150" t="n">
        <v>5437</v>
      </c>
      <c r="AT9" s="150" t="n">
        <v>6454</v>
      </c>
      <c r="AU9" s="149">
        <f>SUM(AI9:AT9)</f>
        <v/>
      </c>
      <c r="AV9" s="148">
        <f>(AU9/AE9)-1</f>
        <v/>
      </c>
      <c r="AW9" s="134" t="n"/>
    </row>
    <row r="10" ht="20" customFormat="1" customHeight="1" s="117">
      <c r="B10" s="123" t="n"/>
      <c r="C10" s="151" t="inlineStr">
        <is>
          <t>Produto / Serviço 3</t>
        </is>
      </c>
      <c r="D10" s="150" t="n">
        <v>2949</v>
      </c>
      <c r="E10" s="150" t="n">
        <v>2762</v>
      </c>
      <c r="F10" s="150" t="n">
        <v>1802</v>
      </c>
      <c r="G10" s="150" t="n">
        <v>1838</v>
      </c>
      <c r="H10" s="150" t="n">
        <v>2753</v>
      </c>
      <c r="I10" s="150" t="n">
        <v>2478</v>
      </c>
      <c r="J10" s="150" t="n">
        <v>1553</v>
      </c>
      <c r="K10" s="150" t="n">
        <v>1419</v>
      </c>
      <c r="L10" s="150" t="n">
        <v>2909</v>
      </c>
      <c r="M10" s="150" t="n">
        <v>2137</v>
      </c>
      <c r="N10" s="150" t="n">
        <v>1448</v>
      </c>
      <c r="O10" s="150" t="n">
        <v>2035</v>
      </c>
      <c r="P10" s="149">
        <f>SUM(D10:O10)</f>
        <v/>
      </c>
      <c r="Q10" s="118" t="n"/>
      <c r="R10" s="133">
        <f>C10</f>
        <v/>
      </c>
      <c r="S10" s="150" t="n">
        <v>2786</v>
      </c>
      <c r="T10" s="150" t="n">
        <v>3636</v>
      </c>
      <c r="U10" s="150" t="n">
        <v>3640</v>
      </c>
      <c r="V10" s="150" t="n">
        <v>3226</v>
      </c>
      <c r="W10" s="150" t="n">
        <v>2416</v>
      </c>
      <c r="X10" s="150" t="n">
        <v>4258</v>
      </c>
      <c r="Y10" s="150" t="n">
        <v>2592</v>
      </c>
      <c r="Z10" s="150" t="n">
        <v>3620</v>
      </c>
      <c r="AA10" s="150" t="n">
        <v>2921</v>
      </c>
      <c r="AB10" s="150" t="n">
        <v>4649</v>
      </c>
      <c r="AC10" s="150" t="n">
        <v>4729</v>
      </c>
      <c r="AD10" s="150" t="n">
        <v>3400</v>
      </c>
      <c r="AE10" s="149">
        <f>SUM(S10:AD10)</f>
        <v/>
      </c>
      <c r="AF10" s="148">
        <f>(AE10/P10)-1</f>
        <v/>
      </c>
      <c r="AG10" s="118" t="n"/>
      <c r="AH10" s="133">
        <f>C10</f>
        <v/>
      </c>
      <c r="AI10" s="150" t="n">
        <v>7694</v>
      </c>
      <c r="AJ10" s="150" t="n">
        <v>7127</v>
      </c>
      <c r="AK10" s="150" t="n">
        <v>7868</v>
      </c>
      <c r="AL10" s="150" t="n">
        <v>3831</v>
      </c>
      <c r="AM10" s="150" t="n">
        <v>3840</v>
      </c>
      <c r="AN10" s="150" t="n">
        <v>8201</v>
      </c>
      <c r="AO10" s="150" t="n">
        <v>7181</v>
      </c>
      <c r="AP10" s="150" t="n">
        <v>5828</v>
      </c>
      <c r="AQ10" s="150" t="n">
        <v>4082</v>
      </c>
      <c r="AR10" s="150" t="n">
        <v>3773</v>
      </c>
      <c r="AS10" s="150" t="n">
        <v>4447</v>
      </c>
      <c r="AT10" s="150" t="n">
        <v>6195</v>
      </c>
      <c r="AU10" s="149">
        <f>SUM(AI10:AT10)</f>
        <v/>
      </c>
      <c r="AV10" s="148">
        <f>(AU10/AE10)-1</f>
        <v/>
      </c>
      <c r="AW10" s="134" t="n"/>
    </row>
    <row r="11" ht="20" customFormat="1" customHeight="1" s="117">
      <c r="B11" s="123" t="n"/>
      <c r="C11" s="151" t="inlineStr">
        <is>
          <t>Produto / Serviço 4</t>
        </is>
      </c>
      <c r="D11" s="150" t="n">
        <v>1184</v>
      </c>
      <c r="E11" s="150" t="n">
        <v>1838</v>
      </c>
      <c r="F11" s="150" t="n">
        <v>2613</v>
      </c>
      <c r="G11" s="150" t="n">
        <v>2073</v>
      </c>
      <c r="H11" s="150" t="n">
        <v>1702</v>
      </c>
      <c r="I11" s="150" t="n">
        <v>3356</v>
      </c>
      <c r="J11" s="150" t="n">
        <v>2222</v>
      </c>
      <c r="K11" s="150" t="n">
        <v>2305</v>
      </c>
      <c r="L11" s="150" t="n">
        <v>3390</v>
      </c>
      <c r="M11" s="150" t="n">
        <v>1939</v>
      </c>
      <c r="N11" s="150" t="n">
        <v>1819</v>
      </c>
      <c r="O11" s="150" t="n">
        <v>3166</v>
      </c>
      <c r="P11" s="149">
        <f>SUM(D11:O11)</f>
        <v/>
      </c>
      <c r="Q11" s="118" t="n"/>
      <c r="R11" s="133">
        <f>C11</f>
        <v/>
      </c>
      <c r="S11" s="150" t="n">
        <v>3672</v>
      </c>
      <c r="T11" s="150" t="n">
        <v>4269</v>
      </c>
      <c r="U11" s="150" t="n">
        <v>2995</v>
      </c>
      <c r="V11" s="150" t="n">
        <v>2463</v>
      </c>
      <c r="W11" s="150" t="n">
        <v>4599</v>
      </c>
      <c r="X11" s="150" t="n">
        <v>3719</v>
      </c>
      <c r="Y11" s="150" t="n">
        <v>4768</v>
      </c>
      <c r="Z11" s="150" t="n">
        <v>2366</v>
      </c>
      <c r="AA11" s="150" t="n">
        <v>4542</v>
      </c>
      <c r="AB11" s="150" t="n">
        <v>3126</v>
      </c>
      <c r="AC11" s="150" t="n">
        <v>3958</v>
      </c>
      <c r="AD11" s="150" t="n">
        <v>3372</v>
      </c>
      <c r="AE11" s="149">
        <f>SUM(S11:AD11)</f>
        <v/>
      </c>
      <c r="AF11" s="148">
        <f>(AE11/P11)-1</f>
        <v/>
      </c>
      <c r="AG11" s="118" t="n"/>
      <c r="AH11" s="133">
        <f>C11</f>
        <v/>
      </c>
      <c r="AI11" s="150" t="n">
        <v>7544</v>
      </c>
      <c r="AJ11" s="150" t="n">
        <v>4716</v>
      </c>
      <c r="AK11" s="150" t="n">
        <v>3907</v>
      </c>
      <c r="AL11" s="150" t="n">
        <v>4302</v>
      </c>
      <c r="AM11" s="150" t="n">
        <v>4816</v>
      </c>
      <c r="AN11" s="150" t="n">
        <v>7998</v>
      </c>
      <c r="AO11" s="150" t="n">
        <v>7419</v>
      </c>
      <c r="AP11" s="150" t="n">
        <v>7707</v>
      </c>
      <c r="AQ11" s="150" t="n">
        <v>4919</v>
      </c>
      <c r="AR11" s="150" t="n">
        <v>6927</v>
      </c>
      <c r="AS11" s="150" t="n">
        <v>6317</v>
      </c>
      <c r="AT11" s="150" t="n">
        <v>8245</v>
      </c>
      <c r="AU11" s="149">
        <f>SUM(AI11:AT11)</f>
        <v/>
      </c>
      <c r="AV11" s="148">
        <f>(AU11/AE11)-1</f>
        <v/>
      </c>
      <c r="AW11" s="134" t="n"/>
    </row>
    <row r="12" ht="20" customFormat="1" customHeight="1" s="117" thickBot="1">
      <c r="B12" s="123" t="n"/>
      <c r="C12" s="151" t="inlineStr">
        <is>
          <t>Produto / Serviço 5</t>
        </is>
      </c>
      <c r="D12" s="150" t="n">
        <v>1480</v>
      </c>
      <c r="E12" s="150" t="n">
        <v>2192</v>
      </c>
      <c r="F12" s="150" t="n">
        <v>1559</v>
      </c>
      <c r="G12" s="150" t="n">
        <v>2539</v>
      </c>
      <c r="H12" s="150" t="n">
        <v>2239</v>
      </c>
      <c r="I12" s="150" t="n">
        <v>2513</v>
      </c>
      <c r="J12" s="150" t="n">
        <v>1320</v>
      </c>
      <c r="K12" s="150" t="n">
        <v>3142</v>
      </c>
      <c r="L12" s="150" t="n">
        <v>3245</v>
      </c>
      <c r="M12" s="150" t="n">
        <v>3318</v>
      </c>
      <c r="N12" s="150" t="n">
        <v>1900</v>
      </c>
      <c r="O12" s="150" t="n">
        <v>2292</v>
      </c>
      <c r="P12" s="149">
        <f>SUM(D12:O12)</f>
        <v/>
      </c>
      <c r="Q12" s="118" t="n"/>
      <c r="R12" s="133">
        <f>C12</f>
        <v/>
      </c>
      <c r="S12" s="150" t="n">
        <v>3039</v>
      </c>
      <c r="T12" s="150" t="n">
        <v>2845</v>
      </c>
      <c r="U12" s="150" t="n">
        <v>4234</v>
      </c>
      <c r="V12" s="150" t="n">
        <v>3327</v>
      </c>
      <c r="W12" s="150" t="n">
        <v>3215</v>
      </c>
      <c r="X12" s="150" t="n">
        <v>4658</v>
      </c>
      <c r="Y12" s="150" t="n">
        <v>3962</v>
      </c>
      <c r="Z12" s="150" t="n">
        <v>3017</v>
      </c>
      <c r="AA12" s="150" t="n">
        <v>2982</v>
      </c>
      <c r="AB12" s="150" t="n">
        <v>3454</v>
      </c>
      <c r="AC12" s="150" t="n">
        <v>3710</v>
      </c>
      <c r="AD12" s="150" t="n">
        <v>3632</v>
      </c>
      <c r="AE12" s="149">
        <f>SUM(S12:AD12)</f>
        <v/>
      </c>
      <c r="AF12" s="148">
        <f>(AE12/P12)-1</f>
        <v/>
      </c>
      <c r="AG12" s="118" t="n"/>
      <c r="AH12" s="133">
        <f>C12</f>
        <v/>
      </c>
      <c r="AI12" s="150" t="n">
        <v>4401</v>
      </c>
      <c r="AJ12" s="150" t="n">
        <v>7273</v>
      </c>
      <c r="AK12" s="150" t="n">
        <v>4286</v>
      </c>
      <c r="AL12" s="150" t="n">
        <v>4322</v>
      </c>
      <c r="AM12" s="150" t="n">
        <v>5750</v>
      </c>
      <c r="AN12" s="150" t="n">
        <v>6900</v>
      </c>
      <c r="AO12" s="150" t="n">
        <v>7411</v>
      </c>
      <c r="AP12" s="150" t="n">
        <v>4573</v>
      </c>
      <c r="AQ12" s="150" t="n">
        <v>4999</v>
      </c>
      <c r="AR12" s="150" t="n">
        <v>4036</v>
      </c>
      <c r="AS12" s="150" t="n">
        <v>6777</v>
      </c>
      <c r="AT12" s="150" t="n">
        <v>6421</v>
      </c>
      <c r="AU12" s="149">
        <f>SUM(AI12:AT12)</f>
        <v/>
      </c>
      <c r="AV12" s="148">
        <f>(AU12/AE12)-1</f>
        <v/>
      </c>
      <c r="AW12" s="134" t="n"/>
    </row>
    <row r="13" ht="20" customFormat="1" customHeight="1" s="117">
      <c r="B13" s="123" t="n"/>
      <c r="C13" s="113" t="inlineStr">
        <is>
          <t>UNIDADES TOTAIS VENDIDAS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UNIDADES TOTAIS VENDIDAS Y2</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UNIDADES TOTAIS VENDIDAS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CUSTO UNITÁRIO DE | DE MERCADORIAS  COGS</t>
        </is>
      </c>
      <c r="D15" s="118" t="n"/>
      <c r="E15" s="118" t="n"/>
      <c r="F15" s="118" t="n"/>
      <c r="G15" s="118" t="n"/>
      <c r="H15" s="118" t="n"/>
      <c r="I15" s="118" t="n"/>
      <c r="J15" s="118" t="n"/>
      <c r="K15" s="118" t="n"/>
      <c r="L15" s="118" t="n"/>
      <c r="M15" s="118" t="n"/>
      <c r="N15" s="118" t="n"/>
      <c r="O15" s="118" t="n"/>
      <c r="P15" s="135" t="inlineStr">
        <is>
          <t>Avg</t>
        </is>
      </c>
      <c r="Q15" s="118" t="n"/>
      <c r="R15" s="137" t="inlineStr">
        <is>
          <t>CUSTO UNITÁRIO DE | DE MERCADORIAS  COGS</t>
        </is>
      </c>
      <c r="S15" s="118" t="n"/>
      <c r="T15" s="118" t="n"/>
      <c r="U15" s="118" t="n"/>
      <c r="V15" s="118" t="n"/>
      <c r="W15" s="118" t="n"/>
      <c r="X15" s="118" t="n"/>
      <c r="Y15" s="118" t="n"/>
      <c r="Z15" s="118" t="n"/>
      <c r="AA15" s="118" t="n"/>
      <c r="AB15" s="118" t="n"/>
      <c r="AC15" s="118" t="n"/>
      <c r="AD15" s="118" t="n"/>
      <c r="AE15" s="135" t="inlineStr">
        <is>
          <t>Avg</t>
        </is>
      </c>
      <c r="AF15" s="134" t="inlineStr">
        <is>
          <t>Diferença</t>
        </is>
      </c>
      <c r="AG15" s="118" t="n"/>
      <c r="AH15" s="137" t="inlineStr">
        <is>
          <t>CUSTO UNITÁRIO DE | DE MERCADORIAS  COGS</t>
        </is>
      </c>
      <c r="AI15" s="118" t="n"/>
      <c r="AJ15" s="118" t="n"/>
      <c r="AK15" s="118" t="n"/>
      <c r="AL15" s="118" t="n"/>
      <c r="AM15" s="118" t="n"/>
      <c r="AN15" s="118" t="n"/>
      <c r="AO15" s="118" t="n"/>
      <c r="AP15" s="118" t="n"/>
      <c r="AQ15" s="118" t="n"/>
      <c r="AR15" s="118" t="n"/>
      <c r="AS15" s="118" t="n"/>
      <c r="AT15" s="118" t="n"/>
      <c r="AU15" s="135" t="inlineStr">
        <is>
          <t>Avg</t>
        </is>
      </c>
      <c r="AV15" s="134" t="inlineStr">
        <is>
          <t>Diferença</t>
        </is>
      </c>
      <c r="AW15" s="118" t="n"/>
    </row>
    <row r="16" ht="20" customFormat="1" customHeight="1" s="117">
      <c r="B16" s="123" t="n"/>
      <c r="C16" s="133">
        <f>C8</f>
        <v/>
      </c>
      <c r="D16" s="241" t="n">
        <v>1</v>
      </c>
      <c r="E16" s="241" t="n">
        <v>1</v>
      </c>
      <c r="F16" s="241" t="n">
        <v>1</v>
      </c>
      <c r="G16" s="241" t="n">
        <v>1.5</v>
      </c>
      <c r="H16" s="241" t="n">
        <v>1.5</v>
      </c>
      <c r="I16" s="241" t="n">
        <v>1.5</v>
      </c>
      <c r="J16" s="241" t="n">
        <v>1.5</v>
      </c>
      <c r="K16" s="241" t="n">
        <v>1.5</v>
      </c>
      <c r="L16" s="241" t="n">
        <v>1.5</v>
      </c>
      <c r="M16" s="241" t="n">
        <v>1</v>
      </c>
      <c r="N16" s="241" t="n">
        <v>1</v>
      </c>
      <c r="O16" s="241" t="n">
        <v>1</v>
      </c>
      <c r="P16" s="242">
        <f>AVERAGE(D16:O16)</f>
        <v/>
      </c>
      <c r="Q16" s="118" t="n"/>
      <c r="R16" s="133">
        <f>R8</f>
        <v/>
      </c>
      <c r="S16" s="241" t="n">
        <v>0.9</v>
      </c>
      <c r="T16" s="241" t="n">
        <v>0.9</v>
      </c>
      <c r="U16" s="241" t="n">
        <v>0.9</v>
      </c>
      <c r="V16" s="241" t="n">
        <v>0.9</v>
      </c>
      <c r="W16" s="241" t="n">
        <v>0.9</v>
      </c>
      <c r="X16" s="241" t="n">
        <v>0.9</v>
      </c>
      <c r="Y16" s="241" t="n">
        <v>0.9</v>
      </c>
      <c r="Z16" s="241" t="n">
        <v>0.9</v>
      </c>
      <c r="AA16" s="241" t="n">
        <v>0.9</v>
      </c>
      <c r="AB16" s="241" t="n">
        <v>1</v>
      </c>
      <c r="AC16" s="241" t="n">
        <v>0.9</v>
      </c>
      <c r="AD16" s="241" t="n">
        <v>0.9</v>
      </c>
      <c r="AE16" s="242">
        <f>AVERAGE(S16:AD16)</f>
        <v/>
      </c>
      <c r="AF16" s="243">
        <f>AE16-P16</f>
        <v/>
      </c>
      <c r="AG16" s="118" t="n"/>
      <c r="AH16" s="133">
        <f>AH8</f>
        <v/>
      </c>
      <c r="AI16" s="241" t="n">
        <v>0.9</v>
      </c>
      <c r="AJ16" s="241" t="n">
        <v>0.9</v>
      </c>
      <c r="AK16" s="241" t="n">
        <v>0.8</v>
      </c>
      <c r="AL16" s="241" t="n">
        <v>0.8</v>
      </c>
      <c r="AM16" s="241" t="n">
        <v>0.8</v>
      </c>
      <c r="AN16" s="241" t="n">
        <v>0.9</v>
      </c>
      <c r="AO16" s="241" t="n">
        <v>0.9</v>
      </c>
      <c r="AP16" s="241" t="n">
        <v>0.9</v>
      </c>
      <c r="AQ16" s="241" t="n">
        <v>0.9</v>
      </c>
      <c r="AR16" s="241" t="n">
        <v>0.8</v>
      </c>
      <c r="AS16" s="241" t="n">
        <v>0.9</v>
      </c>
      <c r="AT16" s="244" t="n">
        <v>0.9</v>
      </c>
      <c r="AU16" s="242">
        <f>AVERAGE(AI16:AT16)</f>
        <v/>
      </c>
      <c r="AV16" s="243">
        <f>AU16-AE16</f>
        <v/>
      </c>
      <c r="AW16" s="118" t="n"/>
    </row>
    <row r="17" ht="20" customFormat="1" customHeight="1" s="117">
      <c r="B17" s="123" t="n"/>
      <c r="C17" s="133">
        <f>C9</f>
        <v/>
      </c>
      <c r="D17" s="241" t="n">
        <v>2</v>
      </c>
      <c r="E17" s="241" t="n">
        <v>2</v>
      </c>
      <c r="F17" s="241" t="n">
        <v>2</v>
      </c>
      <c r="G17" s="241" t="n">
        <v>2.5</v>
      </c>
      <c r="H17" s="241" t="n">
        <v>2.5</v>
      </c>
      <c r="I17" s="241" t="n">
        <v>2.5</v>
      </c>
      <c r="J17" s="241" t="n">
        <v>2.5</v>
      </c>
      <c r="K17" s="241" t="n">
        <v>2.5</v>
      </c>
      <c r="L17" s="241" t="n">
        <v>2.5</v>
      </c>
      <c r="M17" s="241" t="n">
        <v>2</v>
      </c>
      <c r="N17" s="241" t="n">
        <v>2</v>
      </c>
      <c r="O17" s="241" t="n">
        <v>2</v>
      </c>
      <c r="P17" s="242">
        <f>AVERAGE(D17:O17)</f>
        <v/>
      </c>
      <c r="Q17" s="118" t="n"/>
      <c r="R17" s="133">
        <f>R9</f>
        <v/>
      </c>
      <c r="S17" s="241" t="n">
        <v>1.95</v>
      </c>
      <c r="T17" s="241" t="n">
        <v>1.95</v>
      </c>
      <c r="U17" s="241" t="n">
        <v>1.95</v>
      </c>
      <c r="V17" s="241" t="n">
        <v>1.9</v>
      </c>
      <c r="W17" s="241" t="n">
        <v>1.8</v>
      </c>
      <c r="X17" s="241" t="n">
        <v>1.7</v>
      </c>
      <c r="Y17" s="241" t="n">
        <v>1.95</v>
      </c>
      <c r="Z17" s="241" t="n">
        <v>2</v>
      </c>
      <c r="AA17" s="241" t="n">
        <v>2</v>
      </c>
      <c r="AB17" s="241" t="n">
        <v>1.95</v>
      </c>
      <c r="AC17" s="241" t="n">
        <v>1.95</v>
      </c>
      <c r="AD17" s="241" t="n">
        <v>2</v>
      </c>
      <c r="AE17" s="242">
        <f>AVERAGE(S17:AD17)</f>
        <v/>
      </c>
      <c r="AF17" s="243">
        <f>AE17-P17</f>
        <v/>
      </c>
      <c r="AG17" s="118" t="n"/>
      <c r="AH17" s="133">
        <f>AH9</f>
        <v/>
      </c>
      <c r="AI17" s="241" t="n">
        <v>2</v>
      </c>
      <c r="AJ17" s="241" t="n">
        <v>2</v>
      </c>
      <c r="AK17" s="241" t="n">
        <v>1.8</v>
      </c>
      <c r="AL17" s="241" t="n">
        <v>1.8</v>
      </c>
      <c r="AM17" s="241" t="n">
        <v>1.8</v>
      </c>
      <c r="AN17" s="241" t="n">
        <v>1.8</v>
      </c>
      <c r="AO17" s="241" t="n">
        <v>1.8</v>
      </c>
      <c r="AP17" s="241" t="n">
        <v>1.8</v>
      </c>
      <c r="AQ17" s="241" t="n">
        <v>1.8</v>
      </c>
      <c r="AR17" s="241" t="n">
        <v>1.8</v>
      </c>
      <c r="AS17" s="241" t="n">
        <v>1.8</v>
      </c>
      <c r="AT17" s="244" t="n">
        <v>1.8</v>
      </c>
      <c r="AU17" s="242">
        <f>AVERAGE(AI17:AT17)</f>
        <v/>
      </c>
      <c r="AV17" s="243">
        <f>AU17-AE17</f>
        <v/>
      </c>
      <c r="AW17" s="118" t="n"/>
    </row>
    <row r="18" ht="20" customFormat="1" customHeight="1" s="117">
      <c r="B18" s="123" t="n"/>
      <c r="C18" s="133">
        <f>C10</f>
        <v/>
      </c>
      <c r="D18" s="241" t="n">
        <v>3</v>
      </c>
      <c r="E18" s="241" t="n">
        <v>3</v>
      </c>
      <c r="F18" s="241" t="n">
        <v>3</v>
      </c>
      <c r="G18" s="241" t="n">
        <v>3.5</v>
      </c>
      <c r="H18" s="241" t="n">
        <v>3.5</v>
      </c>
      <c r="I18" s="241" t="n">
        <v>3.5</v>
      </c>
      <c r="J18" s="241" t="n">
        <v>3.5</v>
      </c>
      <c r="K18" s="241" t="n">
        <v>3.5</v>
      </c>
      <c r="L18" s="241" t="n">
        <v>3.5</v>
      </c>
      <c r="M18" s="241" t="n">
        <v>3</v>
      </c>
      <c r="N18" s="241" t="n">
        <v>3</v>
      </c>
      <c r="O18" s="241" t="n">
        <v>3</v>
      </c>
      <c r="P18" s="242">
        <f>AVERAGE(D18:O18)</f>
        <v/>
      </c>
      <c r="Q18" s="118" t="n"/>
      <c r="R18" s="133">
        <f>R10</f>
        <v/>
      </c>
      <c r="S18" s="241" t="n">
        <v>2.5</v>
      </c>
      <c r="T18" s="241" t="n">
        <v>2.6</v>
      </c>
      <c r="U18" s="241" t="n">
        <v>2.7</v>
      </c>
      <c r="V18" s="241" t="n">
        <v>2.9</v>
      </c>
      <c r="W18" s="241" t="n">
        <v>3.5</v>
      </c>
      <c r="X18" s="241" t="n">
        <v>3</v>
      </c>
      <c r="Y18" s="241" t="n">
        <v>3</v>
      </c>
      <c r="Z18" s="241" t="n">
        <v>3</v>
      </c>
      <c r="AA18" s="241" t="n">
        <v>3</v>
      </c>
      <c r="AB18" s="241" t="n">
        <v>3</v>
      </c>
      <c r="AC18" s="241" t="n">
        <v>2.9</v>
      </c>
      <c r="AD18" s="241" t="n">
        <v>2.9</v>
      </c>
      <c r="AE18" s="242">
        <f>AVERAGE(S18:AD18)</f>
        <v/>
      </c>
      <c r="AF18" s="243">
        <f>AE18-P18</f>
        <v/>
      </c>
      <c r="AG18" s="118" t="n"/>
      <c r="AH18" s="133">
        <f>AH10</f>
        <v/>
      </c>
      <c r="AI18" s="241" t="n">
        <v>3</v>
      </c>
      <c r="AJ18" s="241" t="n">
        <v>3</v>
      </c>
      <c r="AK18" s="241" t="n">
        <v>3</v>
      </c>
      <c r="AL18" s="241" t="n">
        <v>3</v>
      </c>
      <c r="AM18" s="241" t="n">
        <v>3</v>
      </c>
      <c r="AN18" s="241" t="n">
        <v>3</v>
      </c>
      <c r="AO18" s="241" t="n">
        <v>3</v>
      </c>
      <c r="AP18" s="241" t="n">
        <v>3</v>
      </c>
      <c r="AQ18" s="241" t="n">
        <v>3</v>
      </c>
      <c r="AR18" s="241" t="n">
        <v>3</v>
      </c>
      <c r="AS18" s="241" t="n">
        <v>3</v>
      </c>
      <c r="AT18" s="244" t="n">
        <v>3</v>
      </c>
      <c r="AU18" s="242">
        <f>AVERAGE(AI18:AT18)</f>
        <v/>
      </c>
      <c r="AV18" s="243">
        <f>AU18-AE18</f>
        <v/>
      </c>
      <c r="AW18" s="118" t="n"/>
    </row>
    <row r="19" ht="20" customFormat="1" customHeight="1" s="117">
      <c r="B19" s="123" t="n"/>
      <c r="C19" s="133">
        <f>C11</f>
        <v/>
      </c>
      <c r="D19" s="241" t="n">
        <v>4</v>
      </c>
      <c r="E19" s="241" t="n">
        <v>4</v>
      </c>
      <c r="F19" s="241" t="n">
        <v>4</v>
      </c>
      <c r="G19" s="241" t="n">
        <v>4.5</v>
      </c>
      <c r="H19" s="241" t="n">
        <v>4.5</v>
      </c>
      <c r="I19" s="241" t="n">
        <v>4.5</v>
      </c>
      <c r="J19" s="241" t="n">
        <v>4.5</v>
      </c>
      <c r="K19" s="241" t="n">
        <v>4.5</v>
      </c>
      <c r="L19" s="241" t="n">
        <v>4.5</v>
      </c>
      <c r="M19" s="241" t="n">
        <v>4</v>
      </c>
      <c r="N19" s="241" t="n">
        <v>4</v>
      </c>
      <c r="O19" s="241" t="n">
        <v>4</v>
      </c>
      <c r="P19" s="242">
        <f>AVERAGE(D19:O19)</f>
        <v/>
      </c>
      <c r="Q19" s="118" t="n"/>
      <c r="R19" s="133">
        <f>R11</f>
        <v/>
      </c>
      <c r="S19" s="241" t="n">
        <v>3.8</v>
      </c>
      <c r="T19" s="241" t="n">
        <v>3.9</v>
      </c>
      <c r="U19" s="241" t="n">
        <v>4</v>
      </c>
      <c r="V19" s="241" t="n">
        <v>4.5</v>
      </c>
      <c r="W19" s="241" t="n">
        <v>4.5</v>
      </c>
      <c r="X19" s="241" t="n">
        <v>4.5</v>
      </c>
      <c r="Y19" s="241" t="n">
        <v>4</v>
      </c>
      <c r="Z19" s="241" t="n">
        <v>4</v>
      </c>
      <c r="AA19" s="241" t="n">
        <v>4</v>
      </c>
      <c r="AB19" s="241" t="n">
        <v>4</v>
      </c>
      <c r="AC19" s="241" t="n">
        <v>4</v>
      </c>
      <c r="AD19" s="241" t="n">
        <v>4</v>
      </c>
      <c r="AE19" s="242">
        <f>AVERAGE(S19:AD19)</f>
        <v/>
      </c>
      <c r="AF19" s="243">
        <f>AE19-P19</f>
        <v/>
      </c>
      <c r="AG19" s="118" t="n"/>
      <c r="AH19" s="133">
        <f>AH11</f>
        <v/>
      </c>
      <c r="AI19" s="241" t="n">
        <v>4</v>
      </c>
      <c r="AJ19" s="241" t="n">
        <v>3.9</v>
      </c>
      <c r="AK19" s="241" t="n">
        <v>3.9</v>
      </c>
      <c r="AL19" s="241" t="n">
        <v>3.9</v>
      </c>
      <c r="AM19" s="241" t="n">
        <v>3.9</v>
      </c>
      <c r="AN19" s="241" t="n">
        <v>3.9</v>
      </c>
      <c r="AO19" s="241" t="n">
        <v>3.9</v>
      </c>
      <c r="AP19" s="241" t="n">
        <v>3.9</v>
      </c>
      <c r="AQ19" s="241" t="n">
        <v>3.9</v>
      </c>
      <c r="AR19" s="241" t="n">
        <v>3.9</v>
      </c>
      <c r="AS19" s="241" t="n">
        <v>3.9</v>
      </c>
      <c r="AT19" s="244" t="n">
        <v>3.9</v>
      </c>
      <c r="AU19" s="242">
        <f>AVERAGE(AI19:AT19)</f>
        <v/>
      </c>
      <c r="AV19" s="243">
        <f>AU19-AE19</f>
        <v/>
      </c>
      <c r="AW19" s="118" t="n"/>
    </row>
    <row r="20" ht="20" customFormat="1" customHeight="1" s="117">
      <c r="B20" s="123" t="n"/>
      <c r="C20" s="133">
        <f>C12</f>
        <v/>
      </c>
      <c r="D20" s="241" t="n">
        <v>5</v>
      </c>
      <c r="E20" s="241" t="n">
        <v>5</v>
      </c>
      <c r="F20" s="241" t="n">
        <v>5</v>
      </c>
      <c r="G20" s="241" t="n">
        <v>5.5</v>
      </c>
      <c r="H20" s="241" t="n">
        <v>5.5</v>
      </c>
      <c r="I20" s="241" t="n">
        <v>5.5</v>
      </c>
      <c r="J20" s="241" t="n">
        <v>5.5</v>
      </c>
      <c r="K20" s="241" t="n">
        <v>5.5</v>
      </c>
      <c r="L20" s="241" t="n">
        <v>5.5</v>
      </c>
      <c r="M20" s="241" t="n">
        <v>5</v>
      </c>
      <c r="N20" s="241" t="n">
        <v>5</v>
      </c>
      <c r="O20" s="241" t="n">
        <v>5</v>
      </c>
      <c r="P20" s="242">
        <f>AVERAGE(D20:O20)</f>
        <v/>
      </c>
      <c r="Q20" s="118" t="n"/>
      <c r="R20" s="133">
        <f>R12</f>
        <v/>
      </c>
      <c r="S20" s="241" t="n">
        <v>6</v>
      </c>
      <c r="T20" s="241" t="n">
        <v>6</v>
      </c>
      <c r="U20" s="241" t="n">
        <v>6</v>
      </c>
      <c r="V20" s="241" t="n">
        <v>6</v>
      </c>
      <c r="W20" s="241" t="n">
        <v>6</v>
      </c>
      <c r="X20" s="241" t="n">
        <v>6</v>
      </c>
      <c r="Y20" s="241" t="n">
        <v>6</v>
      </c>
      <c r="Z20" s="241" t="n">
        <v>6</v>
      </c>
      <c r="AA20" s="241" t="n">
        <v>6</v>
      </c>
      <c r="AB20" s="241" t="n">
        <v>6</v>
      </c>
      <c r="AC20" s="241" t="n">
        <v>6</v>
      </c>
      <c r="AD20" s="241" t="n">
        <v>6.5</v>
      </c>
      <c r="AE20" s="242">
        <f>AVERAGE(S20:AD20)</f>
        <v/>
      </c>
      <c r="AF20" s="243">
        <f>AE20-P20</f>
        <v/>
      </c>
      <c r="AG20" s="118" t="n"/>
      <c r="AH20" s="133">
        <f>AH12</f>
        <v/>
      </c>
      <c r="AI20" s="241" t="n">
        <v>6.5</v>
      </c>
      <c r="AJ20" s="241" t="n">
        <v>6.5</v>
      </c>
      <c r="AK20" s="241" t="n">
        <v>6.25</v>
      </c>
      <c r="AL20" s="241" t="n">
        <v>6.25</v>
      </c>
      <c r="AM20" s="241" t="n">
        <v>5.9</v>
      </c>
      <c r="AN20" s="241" t="n">
        <v>5.9</v>
      </c>
      <c r="AO20" s="241" t="n">
        <v>5.5</v>
      </c>
      <c r="AP20" s="241" t="n">
        <v>5.5</v>
      </c>
      <c r="AQ20" s="241" t="n">
        <v>5.5</v>
      </c>
      <c r="AR20" s="241" t="n">
        <v>5.5</v>
      </c>
      <c r="AS20" s="241" t="n">
        <v>5.5</v>
      </c>
      <c r="AT20" s="244" t="n">
        <v>5.5</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PREÇO UNITÁRIO</t>
        </is>
      </c>
      <c r="D22" s="118" t="n"/>
      <c r="E22" s="118" t="n"/>
      <c r="F22" s="118" t="n"/>
      <c r="G22" s="118" t="n"/>
      <c r="H22" s="118" t="n"/>
      <c r="I22" s="118" t="n"/>
      <c r="J22" s="118" t="n"/>
      <c r="K22" s="118" t="n"/>
      <c r="L22" s="118" t="n"/>
      <c r="M22" s="118" t="n"/>
      <c r="N22" s="118" t="n"/>
      <c r="O22" s="118" t="n"/>
      <c r="P22" s="135" t="inlineStr">
        <is>
          <t>Avg</t>
        </is>
      </c>
      <c r="Q22" s="118" t="n"/>
      <c r="R22" s="137" t="inlineStr">
        <is>
          <t>PREÇO UNITÁRIO</t>
        </is>
      </c>
      <c r="S22" s="118" t="n"/>
      <c r="T22" s="118" t="n"/>
      <c r="U22" s="118" t="n"/>
      <c r="V22" s="118" t="n"/>
      <c r="W22" s="118" t="n"/>
      <c r="X22" s="118" t="n"/>
      <c r="Y22" s="118" t="n"/>
      <c r="Z22" s="118" t="n"/>
      <c r="AA22" s="118" t="n"/>
      <c r="AB22" s="118" t="n"/>
      <c r="AC22" s="118" t="n"/>
      <c r="AD22" s="118" t="n"/>
      <c r="AE22" s="135" t="inlineStr">
        <is>
          <t>Avg</t>
        </is>
      </c>
      <c r="AF22" s="134" t="inlineStr">
        <is>
          <t>Diferença</t>
        </is>
      </c>
      <c r="AG22" s="118" t="n"/>
      <c r="AH22" s="137" t="inlineStr">
        <is>
          <t>PREÇO UNITÁRIO</t>
        </is>
      </c>
      <c r="AI22" s="118" t="n"/>
      <c r="AJ22" s="118" t="n"/>
      <c r="AK22" s="118" t="n"/>
      <c r="AL22" s="118" t="n"/>
      <c r="AM22" s="118" t="n"/>
      <c r="AN22" s="118" t="n"/>
      <c r="AO22" s="118" t="n"/>
      <c r="AP22" s="118" t="n"/>
      <c r="AQ22" s="118" t="n"/>
      <c r="AR22" s="118" t="n"/>
      <c r="AS22" s="118" t="n"/>
      <c r="AT22" s="118" t="n"/>
      <c r="AU22" s="135" t="inlineStr">
        <is>
          <t>Avg</t>
        </is>
      </c>
      <c r="AV22" s="134" t="inlineStr">
        <is>
          <t>Diferença</t>
        </is>
      </c>
      <c r="AW22" s="118" t="n"/>
    </row>
    <row r="23" ht="20" customFormat="1" customHeight="1" s="117">
      <c r="B23" s="123" t="n"/>
      <c r="C23" s="133">
        <f>C8</f>
        <v/>
      </c>
      <c r="D23" s="241" t="n">
        <v>8</v>
      </c>
      <c r="E23" s="241" t="n">
        <v>8</v>
      </c>
      <c r="F23" s="241" t="n">
        <v>8</v>
      </c>
      <c r="G23" s="241" t="n">
        <v>8</v>
      </c>
      <c r="H23" s="241" t="n">
        <v>8</v>
      </c>
      <c r="I23" s="241" t="n">
        <v>8</v>
      </c>
      <c r="J23" s="241" t="n">
        <v>8</v>
      </c>
      <c r="K23" s="241" t="n">
        <v>8</v>
      </c>
      <c r="L23" s="241" t="n">
        <v>8</v>
      </c>
      <c r="M23" s="241" t="n">
        <v>8</v>
      </c>
      <c r="N23" s="241" t="n">
        <v>10</v>
      </c>
      <c r="O23" s="244" t="n">
        <v>10</v>
      </c>
      <c r="P23" s="242">
        <f>AVERAGE(D23:O23)</f>
        <v/>
      </c>
      <c r="Q23" s="118" t="n"/>
      <c r="R23" s="133">
        <f>R8</f>
        <v/>
      </c>
      <c r="S23" s="241" t="n">
        <v>8</v>
      </c>
      <c r="T23" s="241" t="n">
        <v>8</v>
      </c>
      <c r="U23" s="241" t="n">
        <v>8</v>
      </c>
      <c r="V23" s="241" t="n">
        <v>8</v>
      </c>
      <c r="W23" s="241" t="n">
        <v>8</v>
      </c>
      <c r="X23" s="241" t="n">
        <v>8</v>
      </c>
      <c r="Y23" s="241" t="n">
        <v>8</v>
      </c>
      <c r="Z23" s="241" t="n">
        <v>8</v>
      </c>
      <c r="AA23" s="241" t="n">
        <v>8</v>
      </c>
      <c r="AB23" s="241" t="n">
        <v>8</v>
      </c>
      <c r="AC23" s="241" t="n">
        <v>10</v>
      </c>
      <c r="AD23" s="244" t="n">
        <v>10</v>
      </c>
      <c r="AE23" s="242">
        <f>AVERAGE(S23:AD23)</f>
        <v/>
      </c>
      <c r="AF23" s="243">
        <f>AE23-P23</f>
        <v/>
      </c>
      <c r="AG23" s="118" t="n"/>
      <c r="AH23" s="133">
        <f>AH8</f>
        <v/>
      </c>
      <c r="AI23" s="241" t="n">
        <v>8</v>
      </c>
      <c r="AJ23" s="241" t="n">
        <v>8</v>
      </c>
      <c r="AK23" s="241" t="n">
        <v>8</v>
      </c>
      <c r="AL23" s="241" t="n">
        <v>8</v>
      </c>
      <c r="AM23" s="241" t="n">
        <v>8</v>
      </c>
      <c r="AN23" s="241" t="n">
        <v>8</v>
      </c>
      <c r="AO23" s="241" t="n">
        <v>8</v>
      </c>
      <c r="AP23" s="241" t="n">
        <v>8</v>
      </c>
      <c r="AQ23" s="241" t="n">
        <v>8</v>
      </c>
      <c r="AR23" s="241" t="n">
        <v>8</v>
      </c>
      <c r="AS23" s="241" t="n">
        <v>10</v>
      </c>
      <c r="AT23" s="244" t="n">
        <v>10</v>
      </c>
      <c r="AU23" s="242">
        <f>AVERAGE(AI23:AT23)</f>
        <v/>
      </c>
      <c r="AV23" s="243">
        <f>AU23-AE23</f>
        <v/>
      </c>
      <c r="AW23" s="118" t="n"/>
    </row>
    <row r="24" ht="20" customFormat="1" customHeight="1" s="117">
      <c r="B24" s="123" t="n"/>
      <c r="C24" s="133">
        <f>C9</f>
        <v/>
      </c>
      <c r="D24" s="241" t="n">
        <v>10</v>
      </c>
      <c r="E24" s="241" t="n">
        <v>10</v>
      </c>
      <c r="F24" s="241" t="n">
        <v>10</v>
      </c>
      <c r="G24" s="241" t="n">
        <v>10</v>
      </c>
      <c r="H24" s="241" t="n">
        <v>10</v>
      </c>
      <c r="I24" s="241" t="n">
        <v>10</v>
      </c>
      <c r="J24" s="241" t="n">
        <v>10</v>
      </c>
      <c r="K24" s="241" t="n">
        <v>10</v>
      </c>
      <c r="L24" s="241" t="n">
        <v>10</v>
      </c>
      <c r="M24" s="241" t="n">
        <v>10</v>
      </c>
      <c r="N24" s="241" t="n">
        <v>12</v>
      </c>
      <c r="O24" s="244" t="n">
        <v>12</v>
      </c>
      <c r="P24" s="242">
        <f>AVERAGE(D24:O24)</f>
        <v/>
      </c>
      <c r="Q24" s="118" t="n"/>
      <c r="R24" s="133">
        <f>R9</f>
        <v/>
      </c>
      <c r="S24" s="241" t="n">
        <v>10</v>
      </c>
      <c r="T24" s="241" t="n">
        <v>10</v>
      </c>
      <c r="U24" s="241" t="n">
        <v>10</v>
      </c>
      <c r="V24" s="241" t="n">
        <v>10</v>
      </c>
      <c r="W24" s="241" t="n">
        <v>10</v>
      </c>
      <c r="X24" s="241" t="n">
        <v>10</v>
      </c>
      <c r="Y24" s="241" t="n">
        <v>10</v>
      </c>
      <c r="Z24" s="241" t="n">
        <v>10</v>
      </c>
      <c r="AA24" s="241" t="n">
        <v>10</v>
      </c>
      <c r="AB24" s="241" t="n">
        <v>10</v>
      </c>
      <c r="AC24" s="241" t="n">
        <v>12</v>
      </c>
      <c r="AD24" s="244" t="n">
        <v>12</v>
      </c>
      <c r="AE24" s="242">
        <f>AVERAGE(S24:AD24)</f>
        <v/>
      </c>
      <c r="AF24" s="243">
        <f>AE24-P24</f>
        <v/>
      </c>
      <c r="AG24" s="118" t="n"/>
      <c r="AH24" s="133">
        <f>AH9</f>
        <v/>
      </c>
      <c r="AI24" s="241" t="n">
        <v>10</v>
      </c>
      <c r="AJ24" s="241" t="n">
        <v>10</v>
      </c>
      <c r="AK24" s="241" t="n">
        <v>10</v>
      </c>
      <c r="AL24" s="241" t="n">
        <v>10</v>
      </c>
      <c r="AM24" s="241" t="n">
        <v>10</v>
      </c>
      <c r="AN24" s="241" t="n">
        <v>10</v>
      </c>
      <c r="AO24" s="241" t="n">
        <v>10</v>
      </c>
      <c r="AP24" s="241" t="n">
        <v>10</v>
      </c>
      <c r="AQ24" s="241" t="n">
        <v>10</v>
      </c>
      <c r="AR24" s="241" t="n">
        <v>10</v>
      </c>
      <c r="AS24" s="241" t="n">
        <v>12</v>
      </c>
      <c r="AT24" s="244" t="n">
        <v>12</v>
      </c>
      <c r="AU24" s="242">
        <f>AVERAGE(AI24:AT24)</f>
        <v/>
      </c>
      <c r="AV24" s="243">
        <f>AU24-AE24</f>
        <v/>
      </c>
      <c r="AW24" s="118" t="n"/>
    </row>
    <row r="25" ht="20" customFormat="1" customHeight="1" s="117">
      <c r="B25" s="123" t="n"/>
      <c r="C25" s="133">
        <f>C10</f>
        <v/>
      </c>
      <c r="D25" s="241" t="n">
        <v>12</v>
      </c>
      <c r="E25" s="241" t="n">
        <v>12</v>
      </c>
      <c r="F25" s="241" t="n">
        <v>12</v>
      </c>
      <c r="G25" s="241" t="n">
        <v>12</v>
      </c>
      <c r="H25" s="241" t="n">
        <v>12</v>
      </c>
      <c r="I25" s="241" t="n">
        <v>12</v>
      </c>
      <c r="J25" s="241" t="n">
        <v>12</v>
      </c>
      <c r="K25" s="241" t="n">
        <v>12</v>
      </c>
      <c r="L25" s="241" t="n">
        <v>12</v>
      </c>
      <c r="M25" s="241" t="n">
        <v>12</v>
      </c>
      <c r="N25" s="241" t="n">
        <v>15</v>
      </c>
      <c r="O25" s="244" t="n">
        <v>15</v>
      </c>
      <c r="P25" s="242">
        <f>AVERAGE(D25:O25)</f>
        <v/>
      </c>
      <c r="Q25" s="118" t="n"/>
      <c r="R25" s="133">
        <f>R10</f>
        <v/>
      </c>
      <c r="S25" s="241" t="n">
        <v>12</v>
      </c>
      <c r="T25" s="241" t="n">
        <v>12</v>
      </c>
      <c r="U25" s="241" t="n">
        <v>12</v>
      </c>
      <c r="V25" s="241" t="n">
        <v>12</v>
      </c>
      <c r="W25" s="241" t="n">
        <v>12</v>
      </c>
      <c r="X25" s="241" t="n">
        <v>12</v>
      </c>
      <c r="Y25" s="241" t="n">
        <v>12</v>
      </c>
      <c r="Z25" s="241" t="n">
        <v>12</v>
      </c>
      <c r="AA25" s="241" t="n">
        <v>12</v>
      </c>
      <c r="AB25" s="241" t="n">
        <v>12</v>
      </c>
      <c r="AC25" s="241" t="n">
        <v>15</v>
      </c>
      <c r="AD25" s="244" t="n">
        <v>15</v>
      </c>
      <c r="AE25" s="242">
        <f>AVERAGE(S25:AD25)</f>
        <v/>
      </c>
      <c r="AF25" s="243">
        <f>AE25-P25</f>
        <v/>
      </c>
      <c r="AG25" s="118" t="n"/>
      <c r="AH25" s="133">
        <f>AH10</f>
        <v/>
      </c>
      <c r="AI25" s="241" t="n">
        <v>12</v>
      </c>
      <c r="AJ25" s="241" t="n">
        <v>12</v>
      </c>
      <c r="AK25" s="241" t="n">
        <v>12</v>
      </c>
      <c r="AL25" s="241" t="n">
        <v>12</v>
      </c>
      <c r="AM25" s="241" t="n">
        <v>12</v>
      </c>
      <c r="AN25" s="241" t="n">
        <v>12</v>
      </c>
      <c r="AO25" s="241" t="n">
        <v>12</v>
      </c>
      <c r="AP25" s="241" t="n">
        <v>12</v>
      </c>
      <c r="AQ25" s="241" t="n">
        <v>12</v>
      </c>
      <c r="AR25" s="241" t="n">
        <v>12</v>
      </c>
      <c r="AS25" s="241" t="n">
        <v>15</v>
      </c>
      <c r="AT25" s="244" t="n">
        <v>15</v>
      </c>
      <c r="AU25" s="242">
        <f>AVERAGE(AI25:AT25)</f>
        <v/>
      </c>
      <c r="AV25" s="243">
        <f>AU25-AE25</f>
        <v/>
      </c>
      <c r="AW25" s="118" t="n"/>
    </row>
    <row r="26" ht="20" customFormat="1" customHeight="1" s="117">
      <c r="B26" s="123" t="n"/>
      <c r="C26" s="133">
        <f>C11</f>
        <v/>
      </c>
      <c r="D26" s="241" t="n">
        <v>15</v>
      </c>
      <c r="E26" s="241" t="n">
        <v>15</v>
      </c>
      <c r="F26" s="241" t="n">
        <v>15</v>
      </c>
      <c r="G26" s="241" t="n">
        <v>15</v>
      </c>
      <c r="H26" s="241" t="n">
        <v>15</v>
      </c>
      <c r="I26" s="241" t="n">
        <v>15</v>
      </c>
      <c r="J26" s="241" t="n">
        <v>15</v>
      </c>
      <c r="K26" s="241" t="n">
        <v>15</v>
      </c>
      <c r="L26" s="241" t="n">
        <v>15</v>
      </c>
      <c r="M26" s="241" t="n">
        <v>15</v>
      </c>
      <c r="N26" s="241" t="n">
        <v>17</v>
      </c>
      <c r="O26" s="244" t="n">
        <v>17</v>
      </c>
      <c r="P26" s="242">
        <f>AVERAGE(D26:O26)</f>
        <v/>
      </c>
      <c r="Q26" s="118" t="n"/>
      <c r="R26" s="133">
        <f>R11</f>
        <v/>
      </c>
      <c r="S26" s="241" t="n">
        <v>15</v>
      </c>
      <c r="T26" s="241" t="n">
        <v>15</v>
      </c>
      <c r="U26" s="241" t="n">
        <v>15</v>
      </c>
      <c r="V26" s="241" t="n">
        <v>15</v>
      </c>
      <c r="W26" s="241" t="n">
        <v>15</v>
      </c>
      <c r="X26" s="241" t="n">
        <v>15</v>
      </c>
      <c r="Y26" s="241" t="n">
        <v>15</v>
      </c>
      <c r="Z26" s="241" t="n">
        <v>15</v>
      </c>
      <c r="AA26" s="241" t="n">
        <v>15</v>
      </c>
      <c r="AB26" s="241" t="n">
        <v>15</v>
      </c>
      <c r="AC26" s="241" t="n">
        <v>17</v>
      </c>
      <c r="AD26" s="244" t="n">
        <v>17</v>
      </c>
      <c r="AE26" s="242">
        <f>AVERAGE(S26:AD26)</f>
        <v/>
      </c>
      <c r="AF26" s="243">
        <f>AE26-P26</f>
        <v/>
      </c>
      <c r="AG26" s="118" t="n"/>
      <c r="AH26" s="133">
        <f>AH11</f>
        <v/>
      </c>
      <c r="AI26" s="241" t="n">
        <v>15</v>
      </c>
      <c r="AJ26" s="241" t="n">
        <v>15</v>
      </c>
      <c r="AK26" s="241" t="n">
        <v>15</v>
      </c>
      <c r="AL26" s="241" t="n">
        <v>15</v>
      </c>
      <c r="AM26" s="241" t="n">
        <v>15</v>
      </c>
      <c r="AN26" s="241" t="n">
        <v>15</v>
      </c>
      <c r="AO26" s="241" t="n">
        <v>15</v>
      </c>
      <c r="AP26" s="241" t="n">
        <v>15</v>
      </c>
      <c r="AQ26" s="241" t="n">
        <v>15</v>
      </c>
      <c r="AR26" s="241" t="n">
        <v>15</v>
      </c>
      <c r="AS26" s="241" t="n">
        <v>17</v>
      </c>
      <c r="AT26" s="244" t="n">
        <v>17</v>
      </c>
      <c r="AU26" s="242">
        <f>AVERAGE(AI26:AT26)</f>
        <v/>
      </c>
      <c r="AV26" s="243">
        <f>AU26-AE26</f>
        <v/>
      </c>
      <c r="AW26" s="118" t="n"/>
    </row>
    <row r="27" ht="20" customFormat="1" customHeight="1" s="117">
      <c r="B27" s="123" t="n"/>
      <c r="C27" s="133">
        <f>C12</f>
        <v/>
      </c>
      <c r="D27" s="241" t="n">
        <v>20</v>
      </c>
      <c r="E27" s="241" t="n">
        <v>20</v>
      </c>
      <c r="F27" s="241" t="n">
        <v>20</v>
      </c>
      <c r="G27" s="241" t="n">
        <v>20</v>
      </c>
      <c r="H27" s="241" t="n">
        <v>20</v>
      </c>
      <c r="I27" s="241" t="n">
        <v>20</v>
      </c>
      <c r="J27" s="241" t="n">
        <v>20</v>
      </c>
      <c r="K27" s="241" t="n">
        <v>20</v>
      </c>
      <c r="L27" s="241" t="n">
        <v>20</v>
      </c>
      <c r="M27" s="241" t="n">
        <v>20</v>
      </c>
      <c r="N27" s="241" t="n">
        <v>25</v>
      </c>
      <c r="O27" s="244" t="n">
        <v>25</v>
      </c>
      <c r="P27" s="242">
        <f>AVERAGE(D27:O27)</f>
        <v/>
      </c>
      <c r="Q27" s="118" t="n"/>
      <c r="R27" s="133">
        <f>R12</f>
        <v/>
      </c>
      <c r="S27" s="241" t="n">
        <v>20</v>
      </c>
      <c r="T27" s="241" t="n">
        <v>20</v>
      </c>
      <c r="U27" s="241" t="n">
        <v>20</v>
      </c>
      <c r="V27" s="241" t="n">
        <v>20</v>
      </c>
      <c r="W27" s="241" t="n">
        <v>20</v>
      </c>
      <c r="X27" s="241" t="n">
        <v>20</v>
      </c>
      <c r="Y27" s="241" t="n">
        <v>20</v>
      </c>
      <c r="Z27" s="241" t="n">
        <v>20</v>
      </c>
      <c r="AA27" s="241" t="n">
        <v>20</v>
      </c>
      <c r="AB27" s="241" t="n">
        <v>20</v>
      </c>
      <c r="AC27" s="241" t="n">
        <v>25</v>
      </c>
      <c r="AD27" s="244" t="n">
        <v>25</v>
      </c>
      <c r="AE27" s="242">
        <f>AVERAGE(S27:AD27)</f>
        <v/>
      </c>
      <c r="AF27" s="243">
        <f>AE27-P27</f>
        <v/>
      </c>
      <c r="AG27" s="118" t="n"/>
      <c r="AH27" s="133">
        <f>AH12</f>
        <v/>
      </c>
      <c r="AI27" s="241" t="n">
        <v>20</v>
      </c>
      <c r="AJ27" s="241" t="n">
        <v>20</v>
      </c>
      <c r="AK27" s="241" t="n">
        <v>20</v>
      </c>
      <c r="AL27" s="241" t="n">
        <v>20</v>
      </c>
      <c r="AM27" s="241" t="n">
        <v>20</v>
      </c>
      <c r="AN27" s="241" t="n">
        <v>20</v>
      </c>
      <c r="AO27" s="241" t="n">
        <v>20</v>
      </c>
      <c r="AP27" s="241" t="n">
        <v>20</v>
      </c>
      <c r="AQ27" s="241" t="n">
        <v>20</v>
      </c>
      <c r="AR27" s="241" t="n">
        <v>20</v>
      </c>
      <c r="AS27" s="241" t="n">
        <v>25</v>
      </c>
      <c r="AT27" s="244" t="n">
        <v>25</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RECEITA</t>
        </is>
      </c>
      <c r="D29" s="136" t="n"/>
      <c r="E29" s="118" t="n"/>
      <c r="F29" s="118" t="n"/>
      <c r="G29" s="118" t="n"/>
      <c r="H29" s="118" t="n"/>
      <c r="I29" s="118" t="n"/>
      <c r="J29" s="118" t="n"/>
      <c r="K29" s="118" t="n"/>
      <c r="L29" s="118" t="n"/>
      <c r="M29" s="118" t="n"/>
      <c r="N29" s="118" t="n"/>
      <c r="O29" s="118" t="n"/>
      <c r="P29" s="135" t="inlineStr">
        <is>
          <t>TOTAL</t>
        </is>
      </c>
      <c r="Q29" s="118" t="n"/>
      <c r="R29" s="137" t="inlineStr">
        <is>
          <t>RECEITA</t>
        </is>
      </c>
      <c r="S29" s="136" t="n"/>
      <c r="T29" s="118" t="n"/>
      <c r="U29" s="118" t="n"/>
      <c r="V29" s="118" t="n"/>
      <c r="W29" s="118" t="n"/>
      <c r="X29" s="118" t="n"/>
      <c r="Y29" s="118" t="n"/>
      <c r="Z29" s="118" t="n"/>
      <c r="AA29" s="118" t="n"/>
      <c r="AB29" s="118" t="n"/>
      <c r="AC29" s="118" t="n"/>
      <c r="AD29" s="118" t="n"/>
      <c r="AE29" s="135" t="inlineStr">
        <is>
          <t>TOTAL</t>
        </is>
      </c>
      <c r="AF29" s="134" t="inlineStr">
        <is>
          <t>Diferença</t>
        </is>
      </c>
      <c r="AG29" s="118" t="n"/>
      <c r="AH29" s="137" t="inlineStr">
        <is>
          <t>RECEITA</t>
        </is>
      </c>
      <c r="AI29" s="136" t="n"/>
      <c r="AJ29" s="118" t="n"/>
      <c r="AK29" s="118" t="n"/>
      <c r="AL29" s="118" t="n"/>
      <c r="AM29" s="118" t="n"/>
      <c r="AN29" s="118" t="n"/>
      <c r="AO29" s="118" t="n"/>
      <c r="AP29" s="118" t="n"/>
      <c r="AQ29" s="118" t="n"/>
      <c r="AR29" s="118" t="n"/>
      <c r="AS29" s="118" t="n"/>
      <c r="AT29" s="118" t="n"/>
      <c r="AU29" s="135" t="inlineStr">
        <is>
          <t>TOTAL</t>
        </is>
      </c>
      <c r="AV29" s="134" t="inlineStr">
        <is>
          <t>Diferença</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Receita TOTAL Y1</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Receita TOTAL Y2</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Receita TOTAL Y3</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MARGEM POR UNIDADE</t>
        </is>
      </c>
      <c r="D37" s="136" t="n"/>
      <c r="E37" s="118" t="n"/>
      <c r="F37" s="118" t="n"/>
      <c r="G37" s="118" t="n"/>
      <c r="H37" s="118" t="n"/>
      <c r="I37" s="118" t="n"/>
      <c r="J37" s="118" t="n"/>
      <c r="K37" s="118" t="n"/>
      <c r="L37" s="118" t="n"/>
      <c r="M37" s="118" t="n"/>
      <c r="N37" s="118" t="n"/>
      <c r="O37" s="118" t="n"/>
      <c r="P37" s="135" t="inlineStr">
        <is>
          <t>Avg</t>
        </is>
      </c>
      <c r="Q37" s="118" t="n"/>
      <c r="R37" s="137" t="inlineStr">
        <is>
          <t>MARGEM POR UNIDADE</t>
        </is>
      </c>
      <c r="S37" s="136" t="n"/>
      <c r="T37" s="118" t="n"/>
      <c r="U37" s="118" t="n"/>
      <c r="V37" s="118" t="n"/>
      <c r="W37" s="118" t="n"/>
      <c r="X37" s="118" t="n"/>
      <c r="Y37" s="118" t="n"/>
      <c r="Z37" s="118" t="n"/>
      <c r="AA37" s="118" t="n"/>
      <c r="AB37" s="118" t="n"/>
      <c r="AC37" s="118" t="n"/>
      <c r="AD37" s="118" t="n"/>
      <c r="AE37" s="135" t="inlineStr">
        <is>
          <t>Avg</t>
        </is>
      </c>
      <c r="AF37" s="134" t="inlineStr">
        <is>
          <t>Diferença</t>
        </is>
      </c>
      <c r="AG37" s="118" t="n"/>
      <c r="AH37" s="137" t="inlineStr">
        <is>
          <t>MARGEM POR UNIDADE</t>
        </is>
      </c>
      <c r="AI37" s="136" t="n"/>
      <c r="AJ37" s="118" t="n"/>
      <c r="AK37" s="118" t="n"/>
      <c r="AL37" s="118" t="n"/>
      <c r="AM37" s="118" t="n"/>
      <c r="AN37" s="118" t="n"/>
      <c r="AO37" s="118" t="n"/>
      <c r="AP37" s="118" t="n"/>
      <c r="AQ37" s="118" t="n"/>
      <c r="AR37" s="118" t="n"/>
      <c r="AS37" s="118" t="n"/>
      <c r="AT37" s="118" t="n"/>
      <c r="AU37" s="135" t="inlineStr">
        <is>
          <t>Avg</t>
        </is>
      </c>
      <c r="AV37" s="134" t="inlineStr">
        <is>
          <t>Diferença</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LUCRO BRUTO</t>
        </is>
      </c>
      <c r="D44" s="136" t="n"/>
      <c r="E44" s="118" t="n"/>
      <c r="F44" s="118" t="n"/>
      <c r="G44" s="118" t="n"/>
      <c r="H44" s="118" t="n"/>
      <c r="I44" s="118" t="n"/>
      <c r="J44" s="118" t="n"/>
      <c r="K44" s="118" t="n"/>
      <c r="L44" s="118" t="n"/>
      <c r="M44" s="118" t="n"/>
      <c r="N44" s="118" t="n"/>
      <c r="O44" s="118" t="n"/>
      <c r="P44" s="135" t="inlineStr">
        <is>
          <t>TOTAL</t>
        </is>
      </c>
      <c r="Q44" s="118" t="n"/>
      <c r="R44" s="137" t="inlineStr">
        <is>
          <t>LUCRO BRUTO</t>
        </is>
      </c>
      <c r="S44" s="136" t="n"/>
      <c r="T44" s="118" t="n"/>
      <c r="U44" s="118" t="n"/>
      <c r="V44" s="118" t="n"/>
      <c r="W44" s="118" t="n"/>
      <c r="X44" s="118" t="n"/>
      <c r="Y44" s="118" t="n"/>
      <c r="Z44" s="118" t="n"/>
      <c r="AA44" s="118" t="n"/>
      <c r="AB44" s="118" t="n"/>
      <c r="AC44" s="118" t="n"/>
      <c r="AD44" s="118" t="n"/>
      <c r="AE44" s="135" t="inlineStr">
        <is>
          <t>TOTAL</t>
        </is>
      </c>
      <c r="AF44" s="134" t="inlineStr">
        <is>
          <t>Diferença</t>
        </is>
      </c>
      <c r="AG44" s="118" t="n"/>
      <c r="AH44" s="137" t="inlineStr">
        <is>
          <t>LUCRO BRUTO</t>
        </is>
      </c>
      <c r="AI44" s="136" t="n"/>
      <c r="AJ44" s="118" t="n"/>
      <c r="AK44" s="118" t="n"/>
      <c r="AL44" s="118" t="n"/>
      <c r="AM44" s="118" t="n"/>
      <c r="AN44" s="118" t="n"/>
      <c r="AO44" s="118" t="n"/>
      <c r="AP44" s="118" t="n"/>
      <c r="AQ44" s="118" t="n"/>
      <c r="AR44" s="118" t="n"/>
      <c r="AS44" s="118" t="n"/>
      <c r="AT44" s="118" t="n"/>
      <c r="AU44" s="135" t="inlineStr">
        <is>
          <t>TOTAL</t>
        </is>
      </c>
      <c r="AV44" s="134" t="inlineStr">
        <is>
          <t>Diferença</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LUCRO BRUTO TOTAL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LUCRO BRUTO TOTAL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LUCRO BRUTO TOTAL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UNIDADES TOTAIS VENDIDAS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Receita TOTAL Y1</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LUCRO BRUTO TOTAL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UNIDADES TOTAIS VENDIDAS Y2</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Receita TOTAL Y2</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LUCRO BRUTO TOTAL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UNIDADES TOTAIS VENDIDAS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Receita TOTAL Y3</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LUCRO BRUTO TOTAL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2.xml><?xml version="1.0" encoding="utf-8"?>
<worksheet xmlns="http://schemas.openxmlformats.org/spreadsheetml/2006/main">
  <sheetPr>
    <tabColor theme="3" tint="0.7999816888943144"/>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PREVISÃO DE VENDAS DE 3 ANOS</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DATA DE INÍCIO</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 Usuário para completar células não sombreadas, apenas.</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PRIMEIRO ANO</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SEGUNDO ANO</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TERCEIRO ANO</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UNIDADES VENDIDAS</t>
        </is>
      </c>
      <c r="D7" s="152" t="n"/>
      <c r="E7" s="152" t="n"/>
      <c r="F7" s="152" t="n"/>
      <c r="G7" s="152" t="n"/>
      <c r="H7" s="152" t="n"/>
      <c r="I7" s="152" t="n"/>
      <c r="J7" s="152" t="n"/>
      <c r="K7" s="152" t="n"/>
      <c r="L7" s="152" t="n"/>
      <c r="M7" s="152" t="n"/>
      <c r="N7" s="152" t="n"/>
      <c r="O7" s="152" t="n"/>
      <c r="P7" s="135" t="inlineStr">
        <is>
          <t>TOTAL</t>
        </is>
      </c>
      <c r="Q7" s="118" t="n"/>
      <c r="R7" s="153" t="inlineStr">
        <is>
          <t>UNIDADES VENDIDAS</t>
        </is>
      </c>
      <c r="S7" s="152" t="n"/>
      <c r="T7" s="152" t="n"/>
      <c r="U7" s="152" t="n"/>
      <c r="V7" s="152" t="n"/>
      <c r="W7" s="152" t="n"/>
      <c r="X7" s="152" t="n"/>
      <c r="Y7" s="152" t="n"/>
      <c r="Z7" s="152" t="n"/>
      <c r="AA7" s="152" t="n"/>
      <c r="AB7" s="152" t="n"/>
      <c r="AC7" s="152" t="n"/>
      <c r="AD7" s="152" t="n"/>
      <c r="AE7" s="135" t="inlineStr">
        <is>
          <t>TOTAL</t>
        </is>
      </c>
      <c r="AF7" s="135" t="inlineStr">
        <is>
          <t>% MUDANÇA</t>
        </is>
      </c>
      <c r="AG7" s="118" t="n"/>
      <c r="AH7" s="153" t="inlineStr">
        <is>
          <t>UNIDADES VENDIDAS</t>
        </is>
      </c>
      <c r="AI7" s="152" t="n"/>
      <c r="AJ7" s="152" t="n"/>
      <c r="AK7" s="152" t="n"/>
      <c r="AL7" s="152" t="n"/>
      <c r="AM7" s="152" t="n"/>
      <c r="AN7" s="152" t="n"/>
      <c r="AO7" s="152" t="n"/>
      <c r="AP7" s="152" t="n"/>
      <c r="AQ7" s="152" t="n"/>
      <c r="AR7" s="152" t="n"/>
      <c r="AS7" s="152" t="n"/>
      <c r="AT7" s="152" t="n"/>
      <c r="AU7" s="135" t="inlineStr">
        <is>
          <t>TOTAL</t>
        </is>
      </c>
      <c r="AV7" s="135" t="inlineStr">
        <is>
          <t>% MUDANÇA</t>
        </is>
      </c>
      <c r="AW7" s="118" t="n"/>
    </row>
    <row r="8" ht="20" customFormat="1" customHeight="1" s="117">
      <c r="B8" s="123" t="n"/>
      <c r="C8" s="151" t="inlineStr">
        <is>
          <t>Produto / Serviço 1</t>
        </is>
      </c>
      <c r="D8" s="150" t="n">
        <v>0</v>
      </c>
      <c r="E8" s="150" t="n">
        <v>0</v>
      </c>
      <c r="F8" s="150" t="n">
        <v>0</v>
      </c>
      <c r="G8" s="150" t="n">
        <v>0</v>
      </c>
      <c r="H8" s="150" t="n">
        <v>0</v>
      </c>
      <c r="I8" s="150" t="n">
        <v>0</v>
      </c>
      <c r="J8" s="150" t="n">
        <v>0</v>
      </c>
      <c r="K8" s="150" t="n">
        <v>0</v>
      </c>
      <c r="L8" s="150" t="n">
        <v>0</v>
      </c>
      <c r="M8" s="150" t="n">
        <v>0</v>
      </c>
      <c r="N8" s="150" t="n">
        <v>0</v>
      </c>
      <c r="O8" s="150" t="n">
        <v>0</v>
      </c>
      <c r="P8" s="149">
        <f>SUM(D8:O8)</f>
        <v/>
      </c>
      <c r="Q8" s="118" t="n"/>
      <c r="R8" s="133">
        <f>C8</f>
        <v/>
      </c>
      <c r="S8" s="150" t="n">
        <v>0</v>
      </c>
      <c r="T8" s="150" t="n">
        <v>0</v>
      </c>
      <c r="U8" s="150" t="n">
        <v>0</v>
      </c>
      <c r="V8" s="150" t="n">
        <v>0</v>
      </c>
      <c r="W8" s="150" t="n">
        <v>0</v>
      </c>
      <c r="X8" s="150" t="n">
        <v>0</v>
      </c>
      <c r="Y8" s="150" t="n">
        <v>0</v>
      </c>
      <c r="Z8" s="150" t="n">
        <v>0</v>
      </c>
      <c r="AA8" s="150" t="n">
        <v>0</v>
      </c>
      <c r="AB8" s="150" t="n">
        <v>0</v>
      </c>
      <c r="AC8" s="150" t="n">
        <v>0</v>
      </c>
      <c r="AD8" s="150" t="n">
        <v>0</v>
      </c>
      <c r="AE8" s="149">
        <f>SUM(S8:AD8)</f>
        <v/>
      </c>
      <c r="AF8" s="148">
        <f>(AE8/P8)-1</f>
        <v/>
      </c>
      <c r="AG8" s="118" t="n"/>
      <c r="AH8" s="133">
        <f>C8</f>
        <v/>
      </c>
      <c r="AI8" s="150" t="n">
        <v>0</v>
      </c>
      <c r="AJ8" s="150" t="n">
        <v>0</v>
      </c>
      <c r="AK8" s="150" t="n">
        <v>0</v>
      </c>
      <c r="AL8" s="150" t="n">
        <v>0</v>
      </c>
      <c r="AM8" s="150" t="n">
        <v>0</v>
      </c>
      <c r="AN8" s="150" t="n">
        <v>0</v>
      </c>
      <c r="AO8" s="150" t="n">
        <v>0</v>
      </c>
      <c r="AP8" s="150" t="n">
        <v>0</v>
      </c>
      <c r="AQ8" s="150" t="n">
        <v>0</v>
      </c>
      <c r="AR8" s="150" t="n">
        <v>0</v>
      </c>
      <c r="AS8" s="150" t="n">
        <v>0</v>
      </c>
      <c r="AT8" s="150" t="n">
        <v>0</v>
      </c>
      <c r="AU8" s="149">
        <f>SUM(AI8:AT8)</f>
        <v/>
      </c>
      <c r="AV8" s="148">
        <f>(AU8/AE8)-1</f>
        <v/>
      </c>
      <c r="AW8" s="134" t="n"/>
    </row>
    <row r="9" ht="20" customFormat="1" customHeight="1" s="117">
      <c r="B9" s="123" t="n"/>
      <c r="C9" s="151" t="inlineStr">
        <is>
          <t>Produto / Serviço 2</t>
        </is>
      </c>
      <c r="D9" s="150" t="n">
        <v>0</v>
      </c>
      <c r="E9" s="150" t="n">
        <v>0</v>
      </c>
      <c r="F9" s="150" t="n">
        <v>0</v>
      </c>
      <c r="G9" s="150" t="n">
        <v>0</v>
      </c>
      <c r="H9" s="150" t="n">
        <v>0</v>
      </c>
      <c r="I9" s="150" t="n">
        <v>0</v>
      </c>
      <c r="J9" s="150" t="n">
        <v>0</v>
      </c>
      <c r="K9" s="150" t="n">
        <v>0</v>
      </c>
      <c r="L9" s="150" t="n">
        <v>0</v>
      </c>
      <c r="M9" s="150" t="n">
        <v>0</v>
      </c>
      <c r="N9" s="150" t="n">
        <v>0</v>
      </c>
      <c r="O9" s="150" t="n">
        <v>0</v>
      </c>
      <c r="P9" s="149">
        <f>SUM(D9:O9)</f>
        <v/>
      </c>
      <c r="Q9" s="118" t="n"/>
      <c r="R9" s="133">
        <f>C9</f>
        <v/>
      </c>
      <c r="S9" s="150" t="n">
        <v>0</v>
      </c>
      <c r="T9" s="150" t="n">
        <v>0</v>
      </c>
      <c r="U9" s="150" t="n">
        <v>0</v>
      </c>
      <c r="V9" s="150" t="n">
        <v>0</v>
      </c>
      <c r="W9" s="150" t="n">
        <v>0</v>
      </c>
      <c r="X9" s="150" t="n">
        <v>0</v>
      </c>
      <c r="Y9" s="150" t="n">
        <v>0</v>
      </c>
      <c r="Z9" s="150" t="n">
        <v>0</v>
      </c>
      <c r="AA9" s="150" t="n">
        <v>0</v>
      </c>
      <c r="AB9" s="150" t="n">
        <v>0</v>
      </c>
      <c r="AC9" s="150" t="n">
        <v>0</v>
      </c>
      <c r="AD9" s="150" t="n">
        <v>0</v>
      </c>
      <c r="AE9" s="149">
        <f>SUM(S9:AD9)</f>
        <v/>
      </c>
      <c r="AF9" s="148">
        <f>(AE9/P9)-1</f>
        <v/>
      </c>
      <c r="AG9" s="118" t="n"/>
      <c r="AH9" s="133">
        <f>C9</f>
        <v/>
      </c>
      <c r="AI9" s="150" t="n">
        <v>0</v>
      </c>
      <c r="AJ9" s="150" t="n">
        <v>0</v>
      </c>
      <c r="AK9" s="150" t="n">
        <v>0</v>
      </c>
      <c r="AL9" s="150" t="n">
        <v>0</v>
      </c>
      <c r="AM9" s="150" t="n">
        <v>0</v>
      </c>
      <c r="AN9" s="150" t="n">
        <v>0</v>
      </c>
      <c r="AO9" s="150" t="n">
        <v>0</v>
      </c>
      <c r="AP9" s="150" t="n">
        <v>0</v>
      </c>
      <c r="AQ9" s="150" t="n">
        <v>0</v>
      </c>
      <c r="AR9" s="150" t="n">
        <v>0</v>
      </c>
      <c r="AS9" s="150" t="n">
        <v>0</v>
      </c>
      <c r="AT9" s="150" t="n">
        <v>0</v>
      </c>
      <c r="AU9" s="149">
        <f>SUM(AI9:AT9)</f>
        <v/>
      </c>
      <c r="AV9" s="148">
        <f>(AU9/AE9)-1</f>
        <v/>
      </c>
      <c r="AW9" s="134" t="n"/>
    </row>
    <row r="10" ht="20" customFormat="1" customHeight="1" s="117">
      <c r="B10" s="123" t="n"/>
      <c r="C10" s="151" t="inlineStr">
        <is>
          <t>Produto / Serviço 3</t>
        </is>
      </c>
      <c r="D10" s="150" t="n">
        <v>0</v>
      </c>
      <c r="E10" s="150" t="n">
        <v>0</v>
      </c>
      <c r="F10" s="150" t="n">
        <v>0</v>
      </c>
      <c r="G10" s="150" t="n">
        <v>0</v>
      </c>
      <c r="H10" s="150" t="n">
        <v>0</v>
      </c>
      <c r="I10" s="150" t="n">
        <v>0</v>
      </c>
      <c r="J10" s="150" t="n">
        <v>0</v>
      </c>
      <c r="K10" s="150" t="n">
        <v>0</v>
      </c>
      <c r="L10" s="150" t="n">
        <v>0</v>
      </c>
      <c r="M10" s="150" t="n">
        <v>0</v>
      </c>
      <c r="N10" s="150" t="n">
        <v>0</v>
      </c>
      <c r="O10" s="150" t="n">
        <v>0</v>
      </c>
      <c r="P10" s="149">
        <f>SUM(D10:O10)</f>
        <v/>
      </c>
      <c r="Q10" s="118" t="n"/>
      <c r="R10" s="133">
        <f>C10</f>
        <v/>
      </c>
      <c r="S10" s="150" t="n">
        <v>0</v>
      </c>
      <c r="T10" s="150" t="n">
        <v>0</v>
      </c>
      <c r="U10" s="150" t="n">
        <v>0</v>
      </c>
      <c r="V10" s="150" t="n">
        <v>0</v>
      </c>
      <c r="W10" s="150" t="n">
        <v>0</v>
      </c>
      <c r="X10" s="150" t="n">
        <v>0</v>
      </c>
      <c r="Y10" s="150" t="n">
        <v>0</v>
      </c>
      <c r="Z10" s="150" t="n">
        <v>0</v>
      </c>
      <c r="AA10" s="150" t="n">
        <v>0</v>
      </c>
      <c r="AB10" s="150" t="n">
        <v>0</v>
      </c>
      <c r="AC10" s="150" t="n">
        <v>0</v>
      </c>
      <c r="AD10" s="150" t="n">
        <v>0</v>
      </c>
      <c r="AE10" s="149">
        <f>SUM(S10:AD10)</f>
        <v/>
      </c>
      <c r="AF10" s="148">
        <f>(AE10/P10)-1</f>
        <v/>
      </c>
      <c r="AG10" s="118" t="n"/>
      <c r="AH10" s="133">
        <f>C10</f>
        <v/>
      </c>
      <c r="AI10" s="150" t="n">
        <v>0</v>
      </c>
      <c r="AJ10" s="150" t="n">
        <v>0</v>
      </c>
      <c r="AK10" s="150" t="n">
        <v>0</v>
      </c>
      <c r="AL10" s="150" t="n">
        <v>0</v>
      </c>
      <c r="AM10" s="150" t="n">
        <v>0</v>
      </c>
      <c r="AN10" s="150" t="n">
        <v>0</v>
      </c>
      <c r="AO10" s="150" t="n">
        <v>0</v>
      </c>
      <c r="AP10" s="150" t="n">
        <v>0</v>
      </c>
      <c r="AQ10" s="150" t="n">
        <v>0</v>
      </c>
      <c r="AR10" s="150" t="n">
        <v>0</v>
      </c>
      <c r="AS10" s="150" t="n">
        <v>0</v>
      </c>
      <c r="AT10" s="150" t="n">
        <v>0</v>
      </c>
      <c r="AU10" s="149">
        <f>SUM(AI10:AT10)</f>
        <v/>
      </c>
      <c r="AV10" s="148">
        <f>(AU10/AE10)-1</f>
        <v/>
      </c>
      <c r="AW10" s="134" t="n"/>
    </row>
    <row r="11" ht="20" customFormat="1" customHeight="1" s="117">
      <c r="B11" s="123" t="n"/>
      <c r="C11" s="151" t="inlineStr">
        <is>
          <t>Produto / Serviço 4</t>
        </is>
      </c>
      <c r="D11" s="150" t="n">
        <v>0</v>
      </c>
      <c r="E11" s="150" t="n">
        <v>0</v>
      </c>
      <c r="F11" s="150" t="n">
        <v>0</v>
      </c>
      <c r="G11" s="150" t="n">
        <v>0</v>
      </c>
      <c r="H11" s="150" t="n">
        <v>0</v>
      </c>
      <c r="I11" s="150" t="n">
        <v>0</v>
      </c>
      <c r="J11" s="150" t="n">
        <v>0</v>
      </c>
      <c r="K11" s="150" t="n">
        <v>0</v>
      </c>
      <c r="L11" s="150" t="n">
        <v>0</v>
      </c>
      <c r="M11" s="150" t="n">
        <v>0</v>
      </c>
      <c r="N11" s="150" t="n">
        <v>0</v>
      </c>
      <c r="O11" s="150" t="n">
        <v>0</v>
      </c>
      <c r="P11" s="149">
        <f>SUM(D11:O11)</f>
        <v/>
      </c>
      <c r="Q11" s="118" t="n"/>
      <c r="R11" s="133">
        <f>C11</f>
        <v/>
      </c>
      <c r="S11" s="150" t="n">
        <v>0</v>
      </c>
      <c r="T11" s="150" t="n">
        <v>0</v>
      </c>
      <c r="U11" s="150" t="n">
        <v>0</v>
      </c>
      <c r="V11" s="150" t="n">
        <v>0</v>
      </c>
      <c r="W11" s="150" t="n">
        <v>0</v>
      </c>
      <c r="X11" s="150" t="n">
        <v>0</v>
      </c>
      <c r="Y11" s="150" t="n">
        <v>0</v>
      </c>
      <c r="Z11" s="150" t="n">
        <v>0</v>
      </c>
      <c r="AA11" s="150" t="n">
        <v>0</v>
      </c>
      <c r="AB11" s="150" t="n">
        <v>0</v>
      </c>
      <c r="AC11" s="150" t="n">
        <v>0</v>
      </c>
      <c r="AD11" s="150" t="n">
        <v>0</v>
      </c>
      <c r="AE11" s="149">
        <f>SUM(S11:AD11)</f>
        <v/>
      </c>
      <c r="AF11" s="148">
        <f>(AE11/P11)-1</f>
        <v/>
      </c>
      <c r="AG11" s="118" t="n"/>
      <c r="AH11" s="133">
        <f>C11</f>
        <v/>
      </c>
      <c r="AI11" s="150" t="n">
        <v>0</v>
      </c>
      <c r="AJ11" s="150" t="n">
        <v>0</v>
      </c>
      <c r="AK11" s="150" t="n">
        <v>0</v>
      </c>
      <c r="AL11" s="150" t="n">
        <v>0</v>
      </c>
      <c r="AM11" s="150" t="n">
        <v>0</v>
      </c>
      <c r="AN11" s="150" t="n">
        <v>0</v>
      </c>
      <c r="AO11" s="150" t="n">
        <v>0</v>
      </c>
      <c r="AP11" s="150" t="n">
        <v>0</v>
      </c>
      <c r="AQ11" s="150" t="n">
        <v>0</v>
      </c>
      <c r="AR11" s="150" t="n">
        <v>0</v>
      </c>
      <c r="AS11" s="150" t="n">
        <v>0</v>
      </c>
      <c r="AT11" s="150" t="n">
        <v>0</v>
      </c>
      <c r="AU11" s="149">
        <f>SUM(AI11:AT11)</f>
        <v/>
      </c>
      <c r="AV11" s="148">
        <f>(AU11/AE11)-1</f>
        <v/>
      </c>
      <c r="AW11" s="134" t="n"/>
    </row>
    <row r="12" ht="20" customFormat="1" customHeight="1" s="117" thickBot="1">
      <c r="B12" s="123" t="n"/>
      <c r="C12" s="151" t="inlineStr">
        <is>
          <t>Produto / Serviço 5</t>
        </is>
      </c>
      <c r="D12" s="150" t="n">
        <v>0</v>
      </c>
      <c r="E12" s="150" t="n">
        <v>0</v>
      </c>
      <c r="F12" s="150" t="n">
        <v>0</v>
      </c>
      <c r="G12" s="150" t="n">
        <v>0</v>
      </c>
      <c r="H12" s="150" t="n">
        <v>0</v>
      </c>
      <c r="I12" s="150" t="n">
        <v>0</v>
      </c>
      <c r="J12" s="150" t="n">
        <v>0</v>
      </c>
      <c r="K12" s="150" t="n">
        <v>0</v>
      </c>
      <c r="L12" s="150" t="n">
        <v>0</v>
      </c>
      <c r="M12" s="150" t="n">
        <v>0</v>
      </c>
      <c r="N12" s="150" t="n">
        <v>0</v>
      </c>
      <c r="O12" s="150" t="n">
        <v>0</v>
      </c>
      <c r="P12" s="149">
        <f>SUM(D12:O12)</f>
        <v/>
      </c>
      <c r="Q12" s="118" t="n"/>
      <c r="R12" s="133">
        <f>C12</f>
        <v/>
      </c>
      <c r="S12" s="150" t="n">
        <v>0</v>
      </c>
      <c r="T12" s="150" t="n">
        <v>0</v>
      </c>
      <c r="U12" s="150" t="n">
        <v>0</v>
      </c>
      <c r="V12" s="150" t="n">
        <v>0</v>
      </c>
      <c r="W12" s="150" t="n">
        <v>0</v>
      </c>
      <c r="X12" s="150" t="n">
        <v>0</v>
      </c>
      <c r="Y12" s="150" t="n">
        <v>0</v>
      </c>
      <c r="Z12" s="150" t="n">
        <v>0</v>
      </c>
      <c r="AA12" s="150" t="n">
        <v>0</v>
      </c>
      <c r="AB12" s="150" t="n">
        <v>0</v>
      </c>
      <c r="AC12" s="150" t="n">
        <v>0</v>
      </c>
      <c r="AD12" s="150" t="n">
        <v>0</v>
      </c>
      <c r="AE12" s="149">
        <f>SUM(S12:AD12)</f>
        <v/>
      </c>
      <c r="AF12" s="148">
        <f>(AE12/P12)-1</f>
        <v/>
      </c>
      <c r="AG12" s="118" t="n"/>
      <c r="AH12" s="133">
        <f>C12</f>
        <v/>
      </c>
      <c r="AI12" s="150" t="n">
        <v>0</v>
      </c>
      <c r="AJ12" s="150" t="n">
        <v>0</v>
      </c>
      <c r="AK12" s="150" t="n">
        <v>0</v>
      </c>
      <c r="AL12" s="150" t="n">
        <v>0</v>
      </c>
      <c r="AM12" s="150" t="n">
        <v>0</v>
      </c>
      <c r="AN12" s="150" t="n">
        <v>0</v>
      </c>
      <c r="AO12" s="150" t="n">
        <v>0</v>
      </c>
      <c r="AP12" s="150" t="n">
        <v>0</v>
      </c>
      <c r="AQ12" s="150" t="n">
        <v>0</v>
      </c>
      <c r="AR12" s="150" t="n">
        <v>0</v>
      </c>
      <c r="AS12" s="150" t="n">
        <v>0</v>
      </c>
      <c r="AT12" s="150" t="n">
        <v>0</v>
      </c>
      <c r="AU12" s="149">
        <f>SUM(AI12:AT12)</f>
        <v/>
      </c>
      <c r="AV12" s="148">
        <f>(AU12/AE12)-1</f>
        <v/>
      </c>
      <c r="AW12" s="134" t="n"/>
    </row>
    <row r="13" ht="20" customFormat="1" customHeight="1" s="117">
      <c r="B13" s="123" t="n"/>
      <c r="C13" s="113" t="inlineStr">
        <is>
          <t>UNIDADES TOTAIS VENDIDAS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UNIDADES TOTAIS VENDIDAS Y2</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UNIDADES TOTAIS VENDIDAS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CUSTO UNITÁRIO DE | DE MERCADORIAS  COGS</t>
        </is>
      </c>
      <c r="D15" s="118" t="n"/>
      <c r="E15" s="118" t="n"/>
      <c r="F15" s="118" t="n"/>
      <c r="G15" s="118" t="n"/>
      <c r="H15" s="118" t="n"/>
      <c r="I15" s="118" t="n"/>
      <c r="J15" s="118" t="n"/>
      <c r="K15" s="118" t="n"/>
      <c r="L15" s="118" t="n"/>
      <c r="M15" s="118" t="n"/>
      <c r="N15" s="118" t="n"/>
      <c r="O15" s="118" t="n"/>
      <c r="P15" s="135" t="inlineStr">
        <is>
          <t>Avg</t>
        </is>
      </c>
      <c r="Q15" s="118" t="n"/>
      <c r="R15" s="137" t="inlineStr">
        <is>
          <t>CUSTO UNITÁRIO DE | DE MERCADORIAS  COGS</t>
        </is>
      </c>
      <c r="S15" s="118" t="n"/>
      <c r="T15" s="118" t="n"/>
      <c r="U15" s="118" t="n"/>
      <c r="V15" s="118" t="n"/>
      <c r="W15" s="118" t="n"/>
      <c r="X15" s="118" t="n"/>
      <c r="Y15" s="118" t="n"/>
      <c r="Z15" s="118" t="n"/>
      <c r="AA15" s="118" t="n"/>
      <c r="AB15" s="118" t="n"/>
      <c r="AC15" s="118" t="n"/>
      <c r="AD15" s="118" t="n"/>
      <c r="AE15" s="135" t="inlineStr">
        <is>
          <t>Avg</t>
        </is>
      </c>
      <c r="AF15" s="134" t="inlineStr">
        <is>
          <t>Diferença</t>
        </is>
      </c>
      <c r="AG15" s="118" t="n"/>
      <c r="AH15" s="137" t="inlineStr">
        <is>
          <t>CUSTO UNITÁRIO DE | DE MERCADORIAS  COGS</t>
        </is>
      </c>
      <c r="AI15" s="118" t="n"/>
      <c r="AJ15" s="118" t="n"/>
      <c r="AK15" s="118" t="n"/>
      <c r="AL15" s="118" t="n"/>
      <c r="AM15" s="118" t="n"/>
      <c r="AN15" s="118" t="n"/>
      <c r="AO15" s="118" t="n"/>
      <c r="AP15" s="118" t="n"/>
      <c r="AQ15" s="118" t="n"/>
      <c r="AR15" s="118" t="n"/>
      <c r="AS15" s="118" t="n"/>
      <c r="AT15" s="118" t="n"/>
      <c r="AU15" s="135" t="inlineStr">
        <is>
          <t>Avg</t>
        </is>
      </c>
      <c r="AV15" s="134" t="inlineStr">
        <is>
          <t>Diferença</t>
        </is>
      </c>
      <c r="AW15" s="118" t="n"/>
    </row>
    <row r="16" ht="20" customFormat="1" customHeight="1" s="117">
      <c r="B16" s="123" t="n"/>
      <c r="C16" s="133">
        <f>C8</f>
        <v/>
      </c>
      <c r="D16" s="241" t="n">
        <v>0</v>
      </c>
      <c r="E16" s="241" t="n">
        <v>0</v>
      </c>
      <c r="F16" s="241" t="n">
        <v>0</v>
      </c>
      <c r="G16" s="241" t="n">
        <v>0</v>
      </c>
      <c r="H16" s="241" t="n">
        <v>0</v>
      </c>
      <c r="I16" s="241" t="n">
        <v>0</v>
      </c>
      <c r="J16" s="241" t="n">
        <v>0</v>
      </c>
      <c r="K16" s="241" t="n">
        <v>0</v>
      </c>
      <c r="L16" s="241" t="n">
        <v>0</v>
      </c>
      <c r="M16" s="241" t="n">
        <v>0</v>
      </c>
      <c r="N16" s="241" t="n">
        <v>0</v>
      </c>
      <c r="O16" s="241" t="n">
        <v>0</v>
      </c>
      <c r="P16" s="242">
        <f>AVERAGE(D16:O16)</f>
        <v/>
      </c>
      <c r="Q16" s="118" t="n"/>
      <c r="R16" s="133">
        <f>R8</f>
        <v/>
      </c>
      <c r="S16" s="241" t="n">
        <v>0</v>
      </c>
      <c r="T16" s="241" t="n">
        <v>0</v>
      </c>
      <c r="U16" s="241" t="n">
        <v>0</v>
      </c>
      <c r="V16" s="241" t="n">
        <v>0</v>
      </c>
      <c r="W16" s="241" t="n">
        <v>0</v>
      </c>
      <c r="X16" s="241" t="n">
        <v>0</v>
      </c>
      <c r="Y16" s="241" t="n">
        <v>0</v>
      </c>
      <c r="Z16" s="241" t="n">
        <v>0</v>
      </c>
      <c r="AA16" s="241" t="n">
        <v>0</v>
      </c>
      <c r="AB16" s="241" t="n">
        <v>0</v>
      </c>
      <c r="AC16" s="241" t="n">
        <v>0</v>
      </c>
      <c r="AD16" s="241" t="n">
        <v>0</v>
      </c>
      <c r="AE16" s="242">
        <f>AVERAGE(S16:AD16)</f>
        <v/>
      </c>
      <c r="AF16" s="243">
        <f>AE16-P16</f>
        <v/>
      </c>
      <c r="AG16" s="118" t="n"/>
      <c r="AH16" s="133">
        <f>AH8</f>
        <v/>
      </c>
      <c r="AI16" s="241" t="n">
        <v>0</v>
      </c>
      <c r="AJ16" s="241" t="n">
        <v>0</v>
      </c>
      <c r="AK16" s="241" t="n">
        <v>0</v>
      </c>
      <c r="AL16" s="241" t="n">
        <v>0</v>
      </c>
      <c r="AM16" s="241" t="n">
        <v>0</v>
      </c>
      <c r="AN16" s="241" t="n">
        <v>0</v>
      </c>
      <c r="AO16" s="241" t="n">
        <v>0</v>
      </c>
      <c r="AP16" s="241" t="n">
        <v>0</v>
      </c>
      <c r="AQ16" s="241" t="n">
        <v>0</v>
      </c>
      <c r="AR16" s="241" t="n">
        <v>0</v>
      </c>
      <c r="AS16" s="241" t="n">
        <v>0</v>
      </c>
      <c r="AT16" s="241" t="n">
        <v>0</v>
      </c>
      <c r="AU16" s="242">
        <f>AVERAGE(AI16:AT16)</f>
        <v/>
      </c>
      <c r="AV16" s="243">
        <f>AU16-AE16</f>
        <v/>
      </c>
      <c r="AW16" s="118" t="n"/>
    </row>
    <row r="17" ht="20" customFormat="1" customHeight="1" s="117">
      <c r="B17" s="123" t="n"/>
      <c r="C17" s="133">
        <f>C9</f>
        <v/>
      </c>
      <c r="D17" s="241" t="n">
        <v>0</v>
      </c>
      <c r="E17" s="241" t="n">
        <v>0</v>
      </c>
      <c r="F17" s="241" t="n">
        <v>0</v>
      </c>
      <c r="G17" s="241" t="n">
        <v>0</v>
      </c>
      <c r="H17" s="241" t="n">
        <v>0</v>
      </c>
      <c r="I17" s="241" t="n">
        <v>0</v>
      </c>
      <c r="J17" s="241" t="n">
        <v>0</v>
      </c>
      <c r="K17" s="241" t="n">
        <v>0</v>
      </c>
      <c r="L17" s="241" t="n">
        <v>0</v>
      </c>
      <c r="M17" s="241" t="n">
        <v>0</v>
      </c>
      <c r="N17" s="241" t="n">
        <v>0</v>
      </c>
      <c r="O17" s="241" t="n">
        <v>0</v>
      </c>
      <c r="P17" s="242">
        <f>AVERAGE(D17:O17)</f>
        <v/>
      </c>
      <c r="Q17" s="118" t="n"/>
      <c r="R17" s="133">
        <f>R9</f>
        <v/>
      </c>
      <c r="S17" s="241" t="n">
        <v>0</v>
      </c>
      <c r="T17" s="241" t="n">
        <v>0</v>
      </c>
      <c r="U17" s="241" t="n">
        <v>0</v>
      </c>
      <c r="V17" s="241" t="n">
        <v>0</v>
      </c>
      <c r="W17" s="241" t="n">
        <v>0</v>
      </c>
      <c r="X17" s="241" t="n">
        <v>0</v>
      </c>
      <c r="Y17" s="241" t="n">
        <v>0</v>
      </c>
      <c r="Z17" s="241" t="n">
        <v>0</v>
      </c>
      <c r="AA17" s="241" t="n">
        <v>0</v>
      </c>
      <c r="AB17" s="241" t="n">
        <v>0</v>
      </c>
      <c r="AC17" s="241" t="n">
        <v>0</v>
      </c>
      <c r="AD17" s="241" t="n">
        <v>0</v>
      </c>
      <c r="AE17" s="242">
        <f>AVERAGE(S17:AD17)</f>
        <v/>
      </c>
      <c r="AF17" s="243">
        <f>AE17-P17</f>
        <v/>
      </c>
      <c r="AG17" s="118" t="n"/>
      <c r="AH17" s="133">
        <f>AH9</f>
        <v/>
      </c>
      <c r="AI17" s="241" t="n">
        <v>0</v>
      </c>
      <c r="AJ17" s="241" t="n">
        <v>0</v>
      </c>
      <c r="AK17" s="241" t="n">
        <v>0</v>
      </c>
      <c r="AL17" s="241" t="n">
        <v>0</v>
      </c>
      <c r="AM17" s="241" t="n">
        <v>0</v>
      </c>
      <c r="AN17" s="241" t="n">
        <v>0</v>
      </c>
      <c r="AO17" s="241" t="n">
        <v>0</v>
      </c>
      <c r="AP17" s="241" t="n">
        <v>0</v>
      </c>
      <c r="AQ17" s="241" t="n">
        <v>0</v>
      </c>
      <c r="AR17" s="241" t="n">
        <v>0</v>
      </c>
      <c r="AS17" s="241" t="n">
        <v>0</v>
      </c>
      <c r="AT17" s="241" t="n">
        <v>0</v>
      </c>
      <c r="AU17" s="242">
        <f>AVERAGE(AI17:AT17)</f>
        <v/>
      </c>
      <c r="AV17" s="243">
        <f>AU17-AE17</f>
        <v/>
      </c>
      <c r="AW17" s="118" t="n"/>
    </row>
    <row r="18" ht="20" customFormat="1" customHeight="1" s="117">
      <c r="B18" s="123" t="n"/>
      <c r="C18" s="133">
        <f>C10</f>
        <v/>
      </c>
      <c r="D18" s="241" t="n">
        <v>0</v>
      </c>
      <c r="E18" s="241" t="n">
        <v>0</v>
      </c>
      <c r="F18" s="241" t="n">
        <v>0</v>
      </c>
      <c r="G18" s="241" t="n">
        <v>0</v>
      </c>
      <c r="H18" s="241" t="n">
        <v>0</v>
      </c>
      <c r="I18" s="241" t="n">
        <v>0</v>
      </c>
      <c r="J18" s="241" t="n">
        <v>0</v>
      </c>
      <c r="K18" s="241" t="n">
        <v>0</v>
      </c>
      <c r="L18" s="241" t="n">
        <v>0</v>
      </c>
      <c r="M18" s="241" t="n">
        <v>0</v>
      </c>
      <c r="N18" s="241" t="n">
        <v>0</v>
      </c>
      <c r="O18" s="241" t="n">
        <v>0</v>
      </c>
      <c r="P18" s="242">
        <f>AVERAGE(D18:O18)</f>
        <v/>
      </c>
      <c r="Q18" s="118" t="n"/>
      <c r="R18" s="133">
        <f>R10</f>
        <v/>
      </c>
      <c r="S18" s="241" t="n">
        <v>0</v>
      </c>
      <c r="T18" s="241" t="n">
        <v>0</v>
      </c>
      <c r="U18" s="241" t="n">
        <v>0</v>
      </c>
      <c r="V18" s="241" t="n">
        <v>0</v>
      </c>
      <c r="W18" s="241" t="n">
        <v>0</v>
      </c>
      <c r="X18" s="241" t="n">
        <v>0</v>
      </c>
      <c r="Y18" s="241" t="n">
        <v>0</v>
      </c>
      <c r="Z18" s="241" t="n">
        <v>0</v>
      </c>
      <c r="AA18" s="241" t="n">
        <v>0</v>
      </c>
      <c r="AB18" s="241" t="n">
        <v>0</v>
      </c>
      <c r="AC18" s="241" t="n">
        <v>0</v>
      </c>
      <c r="AD18" s="241" t="n">
        <v>0</v>
      </c>
      <c r="AE18" s="242">
        <f>AVERAGE(S18:AD18)</f>
        <v/>
      </c>
      <c r="AF18" s="243">
        <f>AE18-P18</f>
        <v/>
      </c>
      <c r="AG18" s="118" t="n"/>
      <c r="AH18" s="133">
        <f>AH10</f>
        <v/>
      </c>
      <c r="AI18" s="241" t="n">
        <v>0</v>
      </c>
      <c r="AJ18" s="241" t="n">
        <v>0</v>
      </c>
      <c r="AK18" s="241" t="n">
        <v>0</v>
      </c>
      <c r="AL18" s="241" t="n">
        <v>0</v>
      </c>
      <c r="AM18" s="241" t="n">
        <v>0</v>
      </c>
      <c r="AN18" s="241" t="n">
        <v>0</v>
      </c>
      <c r="AO18" s="241" t="n">
        <v>0</v>
      </c>
      <c r="AP18" s="241" t="n">
        <v>0</v>
      </c>
      <c r="AQ18" s="241" t="n">
        <v>0</v>
      </c>
      <c r="AR18" s="241" t="n">
        <v>0</v>
      </c>
      <c r="AS18" s="241" t="n">
        <v>0</v>
      </c>
      <c r="AT18" s="241" t="n">
        <v>0</v>
      </c>
      <c r="AU18" s="242">
        <f>AVERAGE(AI18:AT18)</f>
        <v/>
      </c>
      <c r="AV18" s="243">
        <f>AU18-AE18</f>
        <v/>
      </c>
      <c r="AW18" s="118" t="n"/>
    </row>
    <row r="19" ht="20" customFormat="1" customHeight="1" s="117">
      <c r="B19" s="123" t="n"/>
      <c r="C19" s="133">
        <f>C11</f>
        <v/>
      </c>
      <c r="D19" s="241" t="n">
        <v>0</v>
      </c>
      <c r="E19" s="241" t="n">
        <v>0</v>
      </c>
      <c r="F19" s="241" t="n">
        <v>0</v>
      </c>
      <c r="G19" s="241" t="n">
        <v>0</v>
      </c>
      <c r="H19" s="241" t="n">
        <v>0</v>
      </c>
      <c r="I19" s="241" t="n">
        <v>0</v>
      </c>
      <c r="J19" s="241" t="n">
        <v>0</v>
      </c>
      <c r="K19" s="241" t="n">
        <v>0</v>
      </c>
      <c r="L19" s="241" t="n">
        <v>0</v>
      </c>
      <c r="M19" s="241" t="n">
        <v>0</v>
      </c>
      <c r="N19" s="241" t="n">
        <v>0</v>
      </c>
      <c r="O19" s="241" t="n">
        <v>0</v>
      </c>
      <c r="P19" s="242">
        <f>AVERAGE(D19:O19)</f>
        <v/>
      </c>
      <c r="Q19" s="118" t="n"/>
      <c r="R19" s="133">
        <f>R11</f>
        <v/>
      </c>
      <c r="S19" s="241" t="n">
        <v>0</v>
      </c>
      <c r="T19" s="241" t="n">
        <v>0</v>
      </c>
      <c r="U19" s="241" t="n">
        <v>0</v>
      </c>
      <c r="V19" s="241" t="n">
        <v>0</v>
      </c>
      <c r="W19" s="241" t="n">
        <v>0</v>
      </c>
      <c r="X19" s="241" t="n">
        <v>0</v>
      </c>
      <c r="Y19" s="241" t="n">
        <v>0</v>
      </c>
      <c r="Z19" s="241" t="n">
        <v>0</v>
      </c>
      <c r="AA19" s="241" t="n">
        <v>0</v>
      </c>
      <c r="AB19" s="241" t="n">
        <v>0</v>
      </c>
      <c r="AC19" s="241" t="n">
        <v>0</v>
      </c>
      <c r="AD19" s="241" t="n">
        <v>0</v>
      </c>
      <c r="AE19" s="242">
        <f>AVERAGE(S19:AD19)</f>
        <v/>
      </c>
      <c r="AF19" s="243">
        <f>AE19-P19</f>
        <v/>
      </c>
      <c r="AG19" s="118" t="n"/>
      <c r="AH19" s="133">
        <f>AH11</f>
        <v/>
      </c>
      <c r="AI19" s="241" t="n">
        <v>0</v>
      </c>
      <c r="AJ19" s="241" t="n">
        <v>0</v>
      </c>
      <c r="AK19" s="241" t="n">
        <v>0</v>
      </c>
      <c r="AL19" s="241" t="n">
        <v>0</v>
      </c>
      <c r="AM19" s="241" t="n">
        <v>0</v>
      </c>
      <c r="AN19" s="241" t="n">
        <v>0</v>
      </c>
      <c r="AO19" s="241" t="n">
        <v>0</v>
      </c>
      <c r="AP19" s="241" t="n">
        <v>0</v>
      </c>
      <c r="AQ19" s="241" t="n">
        <v>0</v>
      </c>
      <c r="AR19" s="241" t="n">
        <v>0</v>
      </c>
      <c r="AS19" s="241" t="n">
        <v>0</v>
      </c>
      <c r="AT19" s="241" t="n">
        <v>0</v>
      </c>
      <c r="AU19" s="242">
        <f>AVERAGE(AI19:AT19)</f>
        <v/>
      </c>
      <c r="AV19" s="243">
        <f>AU19-AE19</f>
        <v/>
      </c>
      <c r="AW19" s="118" t="n"/>
    </row>
    <row r="20" ht="20" customFormat="1" customHeight="1" s="117">
      <c r="B20" s="123" t="n"/>
      <c r="C20" s="133">
        <f>C12</f>
        <v/>
      </c>
      <c r="D20" s="241" t="n">
        <v>0</v>
      </c>
      <c r="E20" s="241" t="n">
        <v>0</v>
      </c>
      <c r="F20" s="241" t="n">
        <v>0</v>
      </c>
      <c r="G20" s="241" t="n">
        <v>0</v>
      </c>
      <c r="H20" s="241" t="n">
        <v>0</v>
      </c>
      <c r="I20" s="241" t="n">
        <v>0</v>
      </c>
      <c r="J20" s="241" t="n">
        <v>0</v>
      </c>
      <c r="K20" s="241" t="n">
        <v>0</v>
      </c>
      <c r="L20" s="241" t="n">
        <v>0</v>
      </c>
      <c r="M20" s="241" t="n">
        <v>0</v>
      </c>
      <c r="N20" s="241" t="n">
        <v>0</v>
      </c>
      <c r="O20" s="241" t="n">
        <v>0</v>
      </c>
      <c r="P20" s="242">
        <f>AVERAGE(D20:O20)</f>
        <v/>
      </c>
      <c r="Q20" s="118" t="n"/>
      <c r="R20" s="133">
        <f>R12</f>
        <v/>
      </c>
      <c r="S20" s="241" t="n">
        <v>0</v>
      </c>
      <c r="T20" s="241" t="n">
        <v>0</v>
      </c>
      <c r="U20" s="241" t="n">
        <v>0</v>
      </c>
      <c r="V20" s="241" t="n">
        <v>0</v>
      </c>
      <c r="W20" s="241" t="n">
        <v>0</v>
      </c>
      <c r="X20" s="241" t="n">
        <v>0</v>
      </c>
      <c r="Y20" s="241" t="n">
        <v>0</v>
      </c>
      <c r="Z20" s="241" t="n">
        <v>0</v>
      </c>
      <c r="AA20" s="241" t="n">
        <v>0</v>
      </c>
      <c r="AB20" s="241" t="n">
        <v>0</v>
      </c>
      <c r="AC20" s="241" t="n">
        <v>0</v>
      </c>
      <c r="AD20" s="241" t="n">
        <v>0</v>
      </c>
      <c r="AE20" s="242">
        <f>AVERAGE(S20:AD20)</f>
        <v/>
      </c>
      <c r="AF20" s="243">
        <f>AE20-P20</f>
        <v/>
      </c>
      <c r="AG20" s="118" t="n"/>
      <c r="AH20" s="133">
        <f>AH12</f>
        <v/>
      </c>
      <c r="AI20" s="241" t="n">
        <v>0</v>
      </c>
      <c r="AJ20" s="241" t="n">
        <v>0</v>
      </c>
      <c r="AK20" s="241" t="n">
        <v>0</v>
      </c>
      <c r="AL20" s="241" t="n">
        <v>0</v>
      </c>
      <c r="AM20" s="241" t="n">
        <v>0</v>
      </c>
      <c r="AN20" s="241" t="n">
        <v>0</v>
      </c>
      <c r="AO20" s="241" t="n">
        <v>0</v>
      </c>
      <c r="AP20" s="241" t="n">
        <v>0</v>
      </c>
      <c r="AQ20" s="241" t="n">
        <v>0</v>
      </c>
      <c r="AR20" s="241" t="n">
        <v>0</v>
      </c>
      <c r="AS20" s="241" t="n">
        <v>0</v>
      </c>
      <c r="AT20" s="241" t="n">
        <v>0</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PREÇO UNITÁRIO</t>
        </is>
      </c>
      <c r="D22" s="118" t="n"/>
      <c r="E22" s="118" t="n"/>
      <c r="F22" s="118" t="n"/>
      <c r="G22" s="118" t="n"/>
      <c r="H22" s="118" t="n"/>
      <c r="I22" s="118" t="n"/>
      <c r="J22" s="118" t="n"/>
      <c r="K22" s="118" t="n"/>
      <c r="L22" s="118" t="n"/>
      <c r="M22" s="118" t="n"/>
      <c r="N22" s="118" t="n"/>
      <c r="O22" s="118" t="n"/>
      <c r="P22" s="135" t="inlineStr">
        <is>
          <t>Avg</t>
        </is>
      </c>
      <c r="Q22" s="118" t="n"/>
      <c r="R22" s="137" t="inlineStr">
        <is>
          <t>PREÇO UNITÁRIO</t>
        </is>
      </c>
      <c r="S22" s="118" t="n"/>
      <c r="T22" s="118" t="n"/>
      <c r="U22" s="118" t="n"/>
      <c r="V22" s="118" t="n"/>
      <c r="W22" s="118" t="n"/>
      <c r="X22" s="118" t="n"/>
      <c r="Y22" s="118" t="n"/>
      <c r="Z22" s="118" t="n"/>
      <c r="AA22" s="118" t="n"/>
      <c r="AB22" s="118" t="n"/>
      <c r="AC22" s="118" t="n"/>
      <c r="AD22" s="118" t="n"/>
      <c r="AE22" s="135" t="inlineStr">
        <is>
          <t>Avg</t>
        </is>
      </c>
      <c r="AF22" s="134" t="inlineStr">
        <is>
          <t>Diferença</t>
        </is>
      </c>
      <c r="AG22" s="118" t="n"/>
      <c r="AH22" s="137" t="inlineStr">
        <is>
          <t>PREÇO UNITÁRIO</t>
        </is>
      </c>
      <c r="AI22" s="118" t="n"/>
      <c r="AJ22" s="118" t="n"/>
      <c r="AK22" s="118" t="n"/>
      <c r="AL22" s="118" t="n"/>
      <c r="AM22" s="118" t="n"/>
      <c r="AN22" s="118" t="n"/>
      <c r="AO22" s="118" t="n"/>
      <c r="AP22" s="118" t="n"/>
      <c r="AQ22" s="118" t="n"/>
      <c r="AR22" s="118" t="n"/>
      <c r="AS22" s="118" t="n"/>
      <c r="AT22" s="118" t="n"/>
      <c r="AU22" s="135" t="inlineStr">
        <is>
          <t>Avg</t>
        </is>
      </c>
      <c r="AV22" s="134" t="inlineStr">
        <is>
          <t>Diferença</t>
        </is>
      </c>
      <c r="AW22" s="118" t="n"/>
    </row>
    <row r="23" ht="20" customFormat="1" customHeight="1" s="117">
      <c r="B23" s="123" t="n"/>
      <c r="C23" s="133">
        <f>C8</f>
        <v/>
      </c>
      <c r="D23" s="241" t="n">
        <v>0</v>
      </c>
      <c r="E23" s="241" t="n">
        <v>0</v>
      </c>
      <c r="F23" s="241" t="n">
        <v>0</v>
      </c>
      <c r="G23" s="241" t="n">
        <v>0</v>
      </c>
      <c r="H23" s="241" t="n">
        <v>0</v>
      </c>
      <c r="I23" s="241" t="n">
        <v>0</v>
      </c>
      <c r="J23" s="241" t="n">
        <v>0</v>
      </c>
      <c r="K23" s="241" t="n">
        <v>0</v>
      </c>
      <c r="L23" s="241" t="n">
        <v>0</v>
      </c>
      <c r="M23" s="241" t="n">
        <v>0</v>
      </c>
      <c r="N23" s="241" t="n">
        <v>0</v>
      </c>
      <c r="O23" s="244" t="n">
        <v>0</v>
      </c>
      <c r="P23" s="242">
        <f>AVERAGE(D23:O23)</f>
        <v/>
      </c>
      <c r="Q23" s="118" t="n"/>
      <c r="R23" s="133">
        <f>R8</f>
        <v/>
      </c>
      <c r="S23" s="241" t="n">
        <v>0</v>
      </c>
      <c r="T23" s="241" t="n">
        <v>0</v>
      </c>
      <c r="U23" s="241" t="n">
        <v>0</v>
      </c>
      <c r="V23" s="241" t="n">
        <v>0</v>
      </c>
      <c r="W23" s="241" t="n">
        <v>0</v>
      </c>
      <c r="X23" s="241" t="n">
        <v>0</v>
      </c>
      <c r="Y23" s="241" t="n">
        <v>0</v>
      </c>
      <c r="Z23" s="241" t="n">
        <v>0</v>
      </c>
      <c r="AA23" s="241" t="n">
        <v>0</v>
      </c>
      <c r="AB23" s="241" t="n">
        <v>0</v>
      </c>
      <c r="AC23" s="241" t="n">
        <v>0</v>
      </c>
      <c r="AD23" s="241" t="n">
        <v>0</v>
      </c>
      <c r="AE23" s="242">
        <f>AVERAGE(S23:AD23)</f>
        <v/>
      </c>
      <c r="AF23" s="243">
        <f>AE23-P23</f>
        <v/>
      </c>
      <c r="AG23" s="118" t="n"/>
      <c r="AH23" s="133">
        <f>AH8</f>
        <v/>
      </c>
      <c r="AI23" s="241" t="n">
        <v>0</v>
      </c>
      <c r="AJ23" s="241" t="n">
        <v>0</v>
      </c>
      <c r="AK23" s="241" t="n">
        <v>0</v>
      </c>
      <c r="AL23" s="241" t="n">
        <v>0</v>
      </c>
      <c r="AM23" s="241" t="n">
        <v>0</v>
      </c>
      <c r="AN23" s="241" t="n">
        <v>0</v>
      </c>
      <c r="AO23" s="241" t="n">
        <v>0</v>
      </c>
      <c r="AP23" s="241" t="n">
        <v>0</v>
      </c>
      <c r="AQ23" s="241" t="n">
        <v>0</v>
      </c>
      <c r="AR23" s="241" t="n">
        <v>0</v>
      </c>
      <c r="AS23" s="241" t="n">
        <v>0</v>
      </c>
      <c r="AT23" s="241" t="n">
        <v>0</v>
      </c>
      <c r="AU23" s="242">
        <f>AVERAGE(AI23:AT23)</f>
        <v/>
      </c>
      <c r="AV23" s="243">
        <f>AU23-AE23</f>
        <v/>
      </c>
      <c r="AW23" s="118" t="n"/>
    </row>
    <row r="24" ht="20" customFormat="1" customHeight="1" s="117">
      <c r="B24" s="123" t="n"/>
      <c r="C24" s="133">
        <f>C9</f>
        <v/>
      </c>
      <c r="D24" s="241" t="n">
        <v>0</v>
      </c>
      <c r="E24" s="241" t="n">
        <v>0</v>
      </c>
      <c r="F24" s="241" t="n">
        <v>0</v>
      </c>
      <c r="G24" s="241" t="n">
        <v>0</v>
      </c>
      <c r="H24" s="241" t="n">
        <v>0</v>
      </c>
      <c r="I24" s="241" t="n">
        <v>0</v>
      </c>
      <c r="J24" s="241" t="n">
        <v>0</v>
      </c>
      <c r="K24" s="241" t="n">
        <v>0</v>
      </c>
      <c r="L24" s="241" t="n">
        <v>0</v>
      </c>
      <c r="M24" s="241" t="n">
        <v>0</v>
      </c>
      <c r="N24" s="241" t="n">
        <v>0</v>
      </c>
      <c r="O24" s="244" t="n">
        <v>0</v>
      </c>
      <c r="P24" s="242">
        <f>AVERAGE(D24:O24)</f>
        <v/>
      </c>
      <c r="Q24" s="118" t="n"/>
      <c r="R24" s="133">
        <f>R9</f>
        <v/>
      </c>
      <c r="S24" s="241" t="n">
        <v>0</v>
      </c>
      <c r="T24" s="241" t="n">
        <v>0</v>
      </c>
      <c r="U24" s="241" t="n">
        <v>0</v>
      </c>
      <c r="V24" s="241" t="n">
        <v>0</v>
      </c>
      <c r="W24" s="241" t="n">
        <v>0</v>
      </c>
      <c r="X24" s="241" t="n">
        <v>0</v>
      </c>
      <c r="Y24" s="241" t="n">
        <v>0</v>
      </c>
      <c r="Z24" s="241" t="n">
        <v>0</v>
      </c>
      <c r="AA24" s="241" t="n">
        <v>0</v>
      </c>
      <c r="AB24" s="241" t="n">
        <v>0</v>
      </c>
      <c r="AC24" s="241" t="n">
        <v>0</v>
      </c>
      <c r="AD24" s="241" t="n">
        <v>0</v>
      </c>
      <c r="AE24" s="242">
        <f>AVERAGE(S24:AD24)</f>
        <v/>
      </c>
      <c r="AF24" s="243">
        <f>AE24-P24</f>
        <v/>
      </c>
      <c r="AG24" s="118" t="n"/>
      <c r="AH24" s="133">
        <f>AH9</f>
        <v/>
      </c>
      <c r="AI24" s="241" t="n">
        <v>0</v>
      </c>
      <c r="AJ24" s="241" t="n">
        <v>0</v>
      </c>
      <c r="AK24" s="241" t="n">
        <v>0</v>
      </c>
      <c r="AL24" s="241" t="n">
        <v>0</v>
      </c>
      <c r="AM24" s="241" t="n">
        <v>0</v>
      </c>
      <c r="AN24" s="241" t="n">
        <v>0</v>
      </c>
      <c r="AO24" s="241" t="n">
        <v>0</v>
      </c>
      <c r="AP24" s="241" t="n">
        <v>0</v>
      </c>
      <c r="AQ24" s="241" t="n">
        <v>0</v>
      </c>
      <c r="AR24" s="241" t="n">
        <v>0</v>
      </c>
      <c r="AS24" s="241" t="n">
        <v>0</v>
      </c>
      <c r="AT24" s="241" t="n">
        <v>0</v>
      </c>
      <c r="AU24" s="242">
        <f>AVERAGE(AI24:AT24)</f>
        <v/>
      </c>
      <c r="AV24" s="243">
        <f>AU24-AE24</f>
        <v/>
      </c>
      <c r="AW24" s="118" t="n"/>
    </row>
    <row r="25" ht="20" customFormat="1" customHeight="1" s="117">
      <c r="B25" s="123" t="n"/>
      <c r="C25" s="133">
        <f>C10</f>
        <v/>
      </c>
      <c r="D25" s="241" t="n">
        <v>0</v>
      </c>
      <c r="E25" s="241" t="n">
        <v>0</v>
      </c>
      <c r="F25" s="241" t="n">
        <v>0</v>
      </c>
      <c r="G25" s="241" t="n">
        <v>0</v>
      </c>
      <c r="H25" s="241" t="n">
        <v>0</v>
      </c>
      <c r="I25" s="241" t="n">
        <v>0</v>
      </c>
      <c r="J25" s="241" t="n">
        <v>0</v>
      </c>
      <c r="K25" s="241" t="n">
        <v>0</v>
      </c>
      <c r="L25" s="241" t="n">
        <v>0</v>
      </c>
      <c r="M25" s="241" t="n">
        <v>0</v>
      </c>
      <c r="N25" s="241" t="n">
        <v>0</v>
      </c>
      <c r="O25" s="244" t="n">
        <v>0</v>
      </c>
      <c r="P25" s="242">
        <f>AVERAGE(D25:O25)</f>
        <v/>
      </c>
      <c r="Q25" s="118" t="n"/>
      <c r="R25" s="133">
        <f>R10</f>
        <v/>
      </c>
      <c r="S25" s="241" t="n">
        <v>0</v>
      </c>
      <c r="T25" s="241" t="n">
        <v>0</v>
      </c>
      <c r="U25" s="241" t="n">
        <v>0</v>
      </c>
      <c r="V25" s="241" t="n">
        <v>0</v>
      </c>
      <c r="W25" s="241" t="n">
        <v>0</v>
      </c>
      <c r="X25" s="241" t="n">
        <v>0</v>
      </c>
      <c r="Y25" s="241" t="n">
        <v>0</v>
      </c>
      <c r="Z25" s="241" t="n">
        <v>0</v>
      </c>
      <c r="AA25" s="241" t="n">
        <v>0</v>
      </c>
      <c r="AB25" s="241" t="n">
        <v>0</v>
      </c>
      <c r="AC25" s="241" t="n">
        <v>0</v>
      </c>
      <c r="AD25" s="241" t="n">
        <v>0</v>
      </c>
      <c r="AE25" s="242">
        <f>AVERAGE(S25:AD25)</f>
        <v/>
      </c>
      <c r="AF25" s="243">
        <f>AE25-P25</f>
        <v/>
      </c>
      <c r="AG25" s="118" t="n"/>
      <c r="AH25" s="133">
        <f>AH10</f>
        <v/>
      </c>
      <c r="AI25" s="241" t="n">
        <v>0</v>
      </c>
      <c r="AJ25" s="241" t="n">
        <v>0</v>
      </c>
      <c r="AK25" s="241" t="n">
        <v>0</v>
      </c>
      <c r="AL25" s="241" t="n">
        <v>0</v>
      </c>
      <c r="AM25" s="241" t="n">
        <v>0</v>
      </c>
      <c r="AN25" s="241" t="n">
        <v>0</v>
      </c>
      <c r="AO25" s="241" t="n">
        <v>0</v>
      </c>
      <c r="AP25" s="241" t="n">
        <v>0</v>
      </c>
      <c r="AQ25" s="241" t="n">
        <v>0</v>
      </c>
      <c r="AR25" s="241" t="n">
        <v>0</v>
      </c>
      <c r="AS25" s="241" t="n">
        <v>0</v>
      </c>
      <c r="AT25" s="241" t="n">
        <v>0</v>
      </c>
      <c r="AU25" s="242">
        <f>AVERAGE(AI25:AT25)</f>
        <v/>
      </c>
      <c r="AV25" s="243">
        <f>AU25-AE25</f>
        <v/>
      </c>
      <c r="AW25" s="118" t="n"/>
    </row>
    <row r="26" ht="20" customFormat="1" customHeight="1" s="117">
      <c r="B26" s="123" t="n"/>
      <c r="C26" s="133">
        <f>C11</f>
        <v/>
      </c>
      <c r="D26" s="241" t="n">
        <v>0</v>
      </c>
      <c r="E26" s="241" t="n">
        <v>0</v>
      </c>
      <c r="F26" s="241" t="n">
        <v>0</v>
      </c>
      <c r="G26" s="241" t="n">
        <v>0</v>
      </c>
      <c r="H26" s="241" t="n">
        <v>0</v>
      </c>
      <c r="I26" s="241" t="n">
        <v>0</v>
      </c>
      <c r="J26" s="241" t="n">
        <v>0</v>
      </c>
      <c r="K26" s="241" t="n">
        <v>0</v>
      </c>
      <c r="L26" s="241" t="n">
        <v>0</v>
      </c>
      <c r="M26" s="241" t="n">
        <v>0</v>
      </c>
      <c r="N26" s="241" t="n">
        <v>0</v>
      </c>
      <c r="O26" s="244" t="n">
        <v>0</v>
      </c>
      <c r="P26" s="242">
        <f>AVERAGE(D26:O26)</f>
        <v/>
      </c>
      <c r="Q26" s="118" t="n"/>
      <c r="R26" s="133">
        <f>R11</f>
        <v/>
      </c>
      <c r="S26" s="241" t="n">
        <v>0</v>
      </c>
      <c r="T26" s="241" t="n">
        <v>0</v>
      </c>
      <c r="U26" s="241" t="n">
        <v>0</v>
      </c>
      <c r="V26" s="241" t="n">
        <v>0</v>
      </c>
      <c r="W26" s="241" t="n">
        <v>0</v>
      </c>
      <c r="X26" s="241" t="n">
        <v>0</v>
      </c>
      <c r="Y26" s="241" t="n">
        <v>0</v>
      </c>
      <c r="Z26" s="241" t="n">
        <v>0</v>
      </c>
      <c r="AA26" s="241" t="n">
        <v>0</v>
      </c>
      <c r="AB26" s="241" t="n">
        <v>0</v>
      </c>
      <c r="AC26" s="241" t="n">
        <v>0</v>
      </c>
      <c r="AD26" s="241" t="n">
        <v>0</v>
      </c>
      <c r="AE26" s="242">
        <f>AVERAGE(S26:AD26)</f>
        <v/>
      </c>
      <c r="AF26" s="243">
        <f>AE26-P26</f>
        <v/>
      </c>
      <c r="AG26" s="118" t="n"/>
      <c r="AH26" s="133">
        <f>AH11</f>
        <v/>
      </c>
      <c r="AI26" s="241" t="n">
        <v>0</v>
      </c>
      <c r="AJ26" s="241" t="n">
        <v>0</v>
      </c>
      <c r="AK26" s="241" t="n">
        <v>0</v>
      </c>
      <c r="AL26" s="241" t="n">
        <v>0</v>
      </c>
      <c r="AM26" s="241" t="n">
        <v>0</v>
      </c>
      <c r="AN26" s="241" t="n">
        <v>0</v>
      </c>
      <c r="AO26" s="241" t="n">
        <v>0</v>
      </c>
      <c r="AP26" s="241" t="n">
        <v>0</v>
      </c>
      <c r="AQ26" s="241" t="n">
        <v>0</v>
      </c>
      <c r="AR26" s="241" t="n">
        <v>0</v>
      </c>
      <c r="AS26" s="241" t="n">
        <v>0</v>
      </c>
      <c r="AT26" s="241" t="n">
        <v>0</v>
      </c>
      <c r="AU26" s="242">
        <f>AVERAGE(AI26:AT26)</f>
        <v/>
      </c>
      <c r="AV26" s="243">
        <f>AU26-AE26</f>
        <v/>
      </c>
      <c r="AW26" s="118" t="n"/>
    </row>
    <row r="27" ht="20" customFormat="1" customHeight="1" s="117">
      <c r="B27" s="123" t="n"/>
      <c r="C27" s="133">
        <f>C12</f>
        <v/>
      </c>
      <c r="D27" s="241" t="n">
        <v>0</v>
      </c>
      <c r="E27" s="241" t="n">
        <v>0</v>
      </c>
      <c r="F27" s="241" t="n">
        <v>0</v>
      </c>
      <c r="G27" s="241" t="n">
        <v>0</v>
      </c>
      <c r="H27" s="241" t="n">
        <v>0</v>
      </c>
      <c r="I27" s="241" t="n">
        <v>0</v>
      </c>
      <c r="J27" s="241" t="n">
        <v>0</v>
      </c>
      <c r="K27" s="241" t="n">
        <v>0</v>
      </c>
      <c r="L27" s="241" t="n">
        <v>0</v>
      </c>
      <c r="M27" s="241" t="n">
        <v>0</v>
      </c>
      <c r="N27" s="241" t="n">
        <v>0</v>
      </c>
      <c r="O27" s="244" t="n">
        <v>0</v>
      </c>
      <c r="P27" s="242">
        <f>AVERAGE(D27:O27)</f>
        <v/>
      </c>
      <c r="Q27" s="118" t="n"/>
      <c r="R27" s="133">
        <f>R12</f>
        <v/>
      </c>
      <c r="S27" s="241" t="n">
        <v>0</v>
      </c>
      <c r="T27" s="241" t="n">
        <v>0</v>
      </c>
      <c r="U27" s="241" t="n">
        <v>0</v>
      </c>
      <c r="V27" s="241" t="n">
        <v>0</v>
      </c>
      <c r="W27" s="241" t="n">
        <v>0</v>
      </c>
      <c r="X27" s="241" t="n">
        <v>0</v>
      </c>
      <c r="Y27" s="241" t="n">
        <v>0</v>
      </c>
      <c r="Z27" s="241" t="n">
        <v>0</v>
      </c>
      <c r="AA27" s="241" t="n">
        <v>0</v>
      </c>
      <c r="AB27" s="241" t="n">
        <v>0</v>
      </c>
      <c r="AC27" s="241" t="n">
        <v>0</v>
      </c>
      <c r="AD27" s="241" t="n">
        <v>0</v>
      </c>
      <c r="AE27" s="242">
        <f>AVERAGE(S27:AD27)</f>
        <v/>
      </c>
      <c r="AF27" s="243">
        <f>AE27-P27</f>
        <v/>
      </c>
      <c r="AG27" s="118" t="n"/>
      <c r="AH27" s="133">
        <f>AH12</f>
        <v/>
      </c>
      <c r="AI27" s="241" t="n">
        <v>0</v>
      </c>
      <c r="AJ27" s="241" t="n">
        <v>0</v>
      </c>
      <c r="AK27" s="241" t="n">
        <v>0</v>
      </c>
      <c r="AL27" s="241" t="n">
        <v>0</v>
      </c>
      <c r="AM27" s="241" t="n">
        <v>0</v>
      </c>
      <c r="AN27" s="241" t="n">
        <v>0</v>
      </c>
      <c r="AO27" s="241" t="n">
        <v>0</v>
      </c>
      <c r="AP27" s="241" t="n">
        <v>0</v>
      </c>
      <c r="AQ27" s="241" t="n">
        <v>0</v>
      </c>
      <c r="AR27" s="241" t="n">
        <v>0</v>
      </c>
      <c r="AS27" s="241" t="n">
        <v>0</v>
      </c>
      <c r="AT27" s="241" t="n">
        <v>0</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RECEITA</t>
        </is>
      </c>
      <c r="D29" s="136" t="n"/>
      <c r="E29" s="118" t="n"/>
      <c r="F29" s="118" t="n"/>
      <c r="G29" s="118" t="n"/>
      <c r="H29" s="118" t="n"/>
      <c r="I29" s="118" t="n"/>
      <c r="J29" s="118" t="n"/>
      <c r="K29" s="118" t="n"/>
      <c r="L29" s="118" t="n"/>
      <c r="M29" s="118" t="n"/>
      <c r="N29" s="118" t="n"/>
      <c r="O29" s="118" t="n"/>
      <c r="P29" s="135" t="inlineStr">
        <is>
          <t>TOTAL</t>
        </is>
      </c>
      <c r="Q29" s="118" t="n"/>
      <c r="R29" s="137" t="inlineStr">
        <is>
          <t>RECEITA</t>
        </is>
      </c>
      <c r="S29" s="136" t="n"/>
      <c r="T29" s="118" t="n"/>
      <c r="U29" s="118" t="n"/>
      <c r="V29" s="118" t="n"/>
      <c r="W29" s="118" t="n"/>
      <c r="X29" s="118" t="n"/>
      <c r="Y29" s="118" t="n"/>
      <c r="Z29" s="118" t="n"/>
      <c r="AA29" s="118" t="n"/>
      <c r="AB29" s="118" t="n"/>
      <c r="AC29" s="118" t="n"/>
      <c r="AD29" s="118" t="n"/>
      <c r="AE29" s="135" t="inlineStr">
        <is>
          <t>TOTAL</t>
        </is>
      </c>
      <c r="AF29" s="134" t="inlineStr">
        <is>
          <t>Diferença</t>
        </is>
      </c>
      <c r="AG29" s="118" t="n"/>
      <c r="AH29" s="137" t="inlineStr">
        <is>
          <t>RECEITA</t>
        </is>
      </c>
      <c r="AI29" s="136" t="n"/>
      <c r="AJ29" s="118" t="n"/>
      <c r="AK29" s="118" t="n"/>
      <c r="AL29" s="118" t="n"/>
      <c r="AM29" s="118" t="n"/>
      <c r="AN29" s="118" t="n"/>
      <c r="AO29" s="118" t="n"/>
      <c r="AP29" s="118" t="n"/>
      <c r="AQ29" s="118" t="n"/>
      <c r="AR29" s="118" t="n"/>
      <c r="AS29" s="118" t="n"/>
      <c r="AT29" s="118" t="n"/>
      <c r="AU29" s="135" t="inlineStr">
        <is>
          <t>TOTAL</t>
        </is>
      </c>
      <c r="AV29" s="134" t="inlineStr">
        <is>
          <t>Diferença</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Receita TOTAL Y1</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Receita TOTAL Y2</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Receita TOTAL Y3</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MARGEM POR UNIDADE</t>
        </is>
      </c>
      <c r="D37" s="136" t="n"/>
      <c r="E37" s="118" t="n"/>
      <c r="F37" s="118" t="n"/>
      <c r="G37" s="118" t="n"/>
      <c r="H37" s="118" t="n"/>
      <c r="I37" s="118" t="n"/>
      <c r="J37" s="118" t="n"/>
      <c r="K37" s="118" t="n"/>
      <c r="L37" s="118" t="n"/>
      <c r="M37" s="118" t="n"/>
      <c r="N37" s="118" t="n"/>
      <c r="O37" s="118" t="n"/>
      <c r="P37" s="135" t="inlineStr">
        <is>
          <t>Avg</t>
        </is>
      </c>
      <c r="Q37" s="118" t="n"/>
      <c r="R37" s="137" t="inlineStr">
        <is>
          <t>MARGEM POR UNIDADE</t>
        </is>
      </c>
      <c r="S37" s="136" t="n"/>
      <c r="T37" s="118" t="n"/>
      <c r="U37" s="118" t="n"/>
      <c r="V37" s="118" t="n"/>
      <c r="W37" s="118" t="n"/>
      <c r="X37" s="118" t="n"/>
      <c r="Y37" s="118" t="n"/>
      <c r="Z37" s="118" t="n"/>
      <c r="AA37" s="118" t="n"/>
      <c r="AB37" s="118" t="n"/>
      <c r="AC37" s="118" t="n"/>
      <c r="AD37" s="118" t="n"/>
      <c r="AE37" s="135" t="inlineStr">
        <is>
          <t>Avg</t>
        </is>
      </c>
      <c r="AF37" s="134" t="inlineStr">
        <is>
          <t>Diferença</t>
        </is>
      </c>
      <c r="AG37" s="118" t="n"/>
      <c r="AH37" s="137" t="inlineStr">
        <is>
          <t>MARGEM POR UNIDADE</t>
        </is>
      </c>
      <c r="AI37" s="136" t="n"/>
      <c r="AJ37" s="118" t="n"/>
      <c r="AK37" s="118" t="n"/>
      <c r="AL37" s="118" t="n"/>
      <c r="AM37" s="118" t="n"/>
      <c r="AN37" s="118" t="n"/>
      <c r="AO37" s="118" t="n"/>
      <c r="AP37" s="118" t="n"/>
      <c r="AQ37" s="118" t="n"/>
      <c r="AR37" s="118" t="n"/>
      <c r="AS37" s="118" t="n"/>
      <c r="AT37" s="118" t="n"/>
      <c r="AU37" s="135" t="inlineStr">
        <is>
          <t>Avg</t>
        </is>
      </c>
      <c r="AV37" s="134" t="inlineStr">
        <is>
          <t>Diferença</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LUCRO BRUTO</t>
        </is>
      </c>
      <c r="D44" s="136" t="n"/>
      <c r="E44" s="118" t="n"/>
      <c r="F44" s="118" t="n"/>
      <c r="G44" s="118" t="n"/>
      <c r="H44" s="118" t="n"/>
      <c r="I44" s="118" t="n"/>
      <c r="J44" s="118" t="n"/>
      <c r="K44" s="118" t="n"/>
      <c r="L44" s="118" t="n"/>
      <c r="M44" s="118" t="n"/>
      <c r="N44" s="118" t="n"/>
      <c r="O44" s="118" t="n"/>
      <c r="P44" s="135" t="inlineStr">
        <is>
          <t>TOTAL</t>
        </is>
      </c>
      <c r="Q44" s="118" t="n"/>
      <c r="R44" s="137" t="inlineStr">
        <is>
          <t>LUCRO BRUTO</t>
        </is>
      </c>
      <c r="S44" s="136" t="n"/>
      <c r="T44" s="118" t="n"/>
      <c r="U44" s="118" t="n"/>
      <c r="V44" s="118" t="n"/>
      <c r="W44" s="118" t="n"/>
      <c r="X44" s="118" t="n"/>
      <c r="Y44" s="118" t="n"/>
      <c r="Z44" s="118" t="n"/>
      <c r="AA44" s="118" t="n"/>
      <c r="AB44" s="118" t="n"/>
      <c r="AC44" s="118" t="n"/>
      <c r="AD44" s="118" t="n"/>
      <c r="AE44" s="135" t="inlineStr">
        <is>
          <t>TOTAL</t>
        </is>
      </c>
      <c r="AF44" s="134" t="inlineStr">
        <is>
          <t>Diferença</t>
        </is>
      </c>
      <c r="AG44" s="118" t="n"/>
      <c r="AH44" s="137" t="inlineStr">
        <is>
          <t>LUCRO BRUTO</t>
        </is>
      </c>
      <c r="AI44" s="136" t="n"/>
      <c r="AJ44" s="118" t="n"/>
      <c r="AK44" s="118" t="n"/>
      <c r="AL44" s="118" t="n"/>
      <c r="AM44" s="118" t="n"/>
      <c r="AN44" s="118" t="n"/>
      <c r="AO44" s="118" t="n"/>
      <c r="AP44" s="118" t="n"/>
      <c r="AQ44" s="118" t="n"/>
      <c r="AR44" s="118" t="n"/>
      <c r="AS44" s="118" t="n"/>
      <c r="AT44" s="118" t="n"/>
      <c r="AU44" s="135" t="inlineStr">
        <is>
          <t>TOTAL</t>
        </is>
      </c>
      <c r="AV44" s="134" t="inlineStr">
        <is>
          <t>Diferença</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LUCRO BRUTO TOTAL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LUCRO BRUTO TOTAL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LUCRO BRUTO TOTAL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UNIDADES TOTAIS VENDIDAS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Receita TOTAL Y1</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LUCRO BRUTO TOTAL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UNIDADES TOTAIS VENDIDAS Y2</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Receita TOTAL Y2</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LUCRO BRUTO TOTAL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UNIDADES TOTAIS VENDIDAS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Receita TOTAL Y3</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LUCRO BRUTO TOTAL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3.xml><?xml version="1.0" encoding="utf-8"?>
<worksheet xmlns="http://schemas.openxmlformats.org/spreadsheetml/2006/main">
  <sheetPr>
    <tabColor theme="3" tint="0.7999816888943144"/>
    <outlinePr summaryBelow="1" summaryRight="1"/>
    <pageSetUpPr fitToPage="1"/>
  </sheetPr>
  <dimension ref="A1:E25"/>
  <sheetViews>
    <sheetView showGridLines="0" workbookViewId="0">
      <selection activeCell="J37" sqref="J37"/>
    </sheetView>
  </sheetViews>
  <sheetFormatPr baseColWidth="8" defaultColWidth="10.6640625" defaultRowHeight="15.5"/>
  <cols>
    <col width="3.33203125" customWidth="1" style="81" min="1" max="1"/>
    <col width="80.83203125" customWidth="1" style="81" min="2" max="2"/>
    <col width="20.83203125" customWidth="1" style="81" min="3" max="3"/>
    <col width="3.33203125" customWidth="1" style="81" min="4" max="4"/>
  </cols>
  <sheetData>
    <row r="1" ht="35" customHeight="1" s="81">
      <c r="B1" s="87" t="inlineStr">
        <is>
          <t>PRINCIPAIS SUPOSIÇÕES</t>
        </is>
      </c>
      <c r="C1" s="24" t="n"/>
      <c r="D1" s="24" t="n"/>
      <c r="E1" s="24" t="n"/>
    </row>
    <row r="2" ht="35" customHeight="1" s="81">
      <c r="B2" s="230" t="inlineStr">
        <is>
          <t>Forneça uma visão de como você escorreram os valores em suas projeções financeiras (por exemplo, desempenho passado, pesquisa de mercado). 
Descreva o crescimento que você está assumindo e lucre que você antecipa gerando.</t>
        </is>
      </c>
      <c r="D2" s="24" t="n"/>
      <c r="E2" s="24" t="n"/>
    </row>
    <row r="3" ht="200" customHeight="1" s="81" thickBot="1">
      <c r="B3" s="228" t="n"/>
      <c r="C3" s="233" t="n"/>
    </row>
    <row r="4"/>
    <row r="5" ht="35" customHeight="1" s="81">
      <c r="B5" s="87" t="inlineStr">
        <is>
          <t>FINANCIAMENTO  (se aplicável)</t>
        </is>
      </c>
      <c r="C5" s="24" t="n"/>
      <c r="D5" s="24" t="n"/>
      <c r="E5" s="24" t="n"/>
    </row>
    <row r="6" ht="22" customHeight="1" s="81">
      <c r="B6" s="88" t="inlineStr">
        <is>
          <t>FONTE DE FINANCIAMENTO</t>
        </is>
      </c>
      <c r="C6" s="96" t="inlineStr">
        <is>
          <t>QUANTIDADE ANTECIPADA</t>
        </is>
      </c>
    </row>
    <row r="7" ht="25" customHeight="1" s="81">
      <c r="B7" s="195" t="n"/>
      <c r="C7" s="260" t="n">
        <v>0</v>
      </c>
    </row>
    <row r="8" ht="25" customHeight="1" s="81">
      <c r="B8" s="195" t="n"/>
      <c r="C8" s="260" t="n">
        <v>0</v>
      </c>
    </row>
    <row r="9" ht="25" customHeight="1" s="81">
      <c r="B9" s="195" t="n"/>
      <c r="C9" s="260" t="n">
        <v>0</v>
      </c>
    </row>
    <row r="10" ht="25" customHeight="1" s="81">
      <c r="B10" s="195" t="n"/>
      <c r="C10" s="260" t="n">
        <v>0</v>
      </c>
    </row>
    <row r="11" ht="25" customHeight="1" s="81">
      <c r="B11" s="195" t="n"/>
      <c r="C11" s="260" t="n">
        <v>0</v>
      </c>
    </row>
    <row r="12" ht="25" customHeight="1" s="81">
      <c r="B12" s="195" t="n"/>
      <c r="C12" s="260" t="n">
        <v>0</v>
      </c>
    </row>
    <row r="13" ht="25" customHeight="1" s="81">
      <c r="B13" s="195" t="n"/>
      <c r="C13" s="260" t="n">
        <v>0</v>
      </c>
    </row>
    <row r="14" ht="25" customHeight="1" s="81">
      <c r="B14" s="195" t="n"/>
      <c r="C14" s="260" t="n">
        <v>0</v>
      </c>
    </row>
    <row r="15" ht="25" customHeight="1" s="81" thickBot="1">
      <c r="B15" s="95" t="n"/>
      <c r="C15" s="261" t="n">
        <v>0</v>
      </c>
    </row>
    <row r="16" ht="22" customHeight="1" s="81">
      <c r="B16" s="89" t="inlineStr">
        <is>
          <t>UTILIZAÇÃO DO FINANCIAMENTO</t>
        </is>
      </c>
      <c r="C16" s="97" t="inlineStr">
        <is>
          <t>QUANTIDADE ANTECIPADA</t>
        </is>
      </c>
    </row>
    <row r="17" ht="25" customHeight="1" s="81">
      <c r="B17" s="195" t="n"/>
      <c r="C17" s="262" t="n">
        <v>0</v>
      </c>
    </row>
    <row r="18" ht="25" customHeight="1" s="81">
      <c r="B18" s="195" t="n"/>
      <c r="C18" s="262" t="n">
        <v>0</v>
      </c>
    </row>
    <row r="19" ht="25" customHeight="1" s="81">
      <c r="B19" s="195" t="n"/>
      <c r="C19" s="262" t="n">
        <v>0</v>
      </c>
    </row>
    <row r="20" ht="25" customHeight="1" s="81">
      <c r="B20" s="195" t="n"/>
      <c r="C20" s="262" t="n">
        <v>0</v>
      </c>
    </row>
    <row r="21" ht="25" customHeight="1" s="81">
      <c r="B21" s="195" t="n"/>
      <c r="C21" s="262" t="n">
        <v>0</v>
      </c>
    </row>
    <row r="22" ht="25" customHeight="1" s="81">
      <c r="B22" s="195" t="n"/>
      <c r="C22" s="262" t="n">
        <v>0</v>
      </c>
    </row>
    <row r="23" ht="25" customHeight="1" s="81">
      <c r="B23" s="195" t="n"/>
      <c r="C23" s="262" t="n">
        <v>0</v>
      </c>
    </row>
    <row r="24" ht="25" customHeight="1" s="81">
      <c r="B24" s="195" t="n"/>
      <c r="C24" s="262" t="n">
        <v>0</v>
      </c>
    </row>
    <row r="25" ht="25" customHeight="1" s="81" thickBot="1">
      <c r="B25" s="95" t="n"/>
      <c r="C25" s="263" t="n">
        <v>0</v>
      </c>
    </row>
  </sheetData>
  <mergeCells count="2">
    <mergeCell ref="B2:C2"/>
    <mergeCell ref="B3:C3"/>
  </mergeCells>
  <pageMargins left="0.4" right="0.4" top="0.4" bottom="0.4" header="0" footer="0"/>
  <pageSetup orientation="portrait" scale="90" horizontalDpi="0" verticalDpi="0"/>
</worksheet>
</file>

<file path=xl/worksheets/sheet14.xml><?xml version="1.0" encoding="utf-8"?>
<worksheet xmlns="http://schemas.openxmlformats.org/spreadsheetml/2006/main">
  <sheetPr>
    <tabColor theme="3" tint="0.7999816888943144"/>
    <outlinePr summaryBelow="1" summaryRight="1"/>
    <pageSetUpPr fitToPage="1"/>
  </sheetPr>
  <dimension ref="A1:K29"/>
  <sheetViews>
    <sheetView showGridLines="0" workbookViewId="0">
      <selection activeCell="O49" sqref="O49"/>
    </sheetView>
  </sheetViews>
  <sheetFormatPr baseColWidth="8" defaultColWidth="10.6640625" defaultRowHeight="15.5"/>
  <cols>
    <col width="3.33203125" customWidth="1" style="81" min="1" max="1"/>
    <col width="40.33203125" customWidth="1" style="81" min="2" max="2"/>
    <col width="14.83203125" customWidth="1" style="81" min="3" max="5"/>
    <col width="4.33203125" customWidth="1" style="81" min="6" max="6"/>
    <col width="33" customWidth="1" style="81" min="7" max="7"/>
    <col width="14.83203125" customWidth="1" style="81" min="8" max="8"/>
    <col width="15.6640625" customWidth="1" style="81" min="9" max="10"/>
    <col width="3.33203125" customWidth="1" style="81" min="11" max="11"/>
  </cols>
  <sheetData>
    <row r="1" ht="30" customHeight="1" s="81">
      <c r="B1" s="1" t="inlineStr">
        <is>
          <t>[ NOME DA EMPRESA ]</t>
        </is>
      </c>
      <c r="C1" s="2" t="n"/>
      <c r="D1" s="2" t="n"/>
      <c r="E1" s="2" t="n"/>
      <c r="F1" s="2" t="n"/>
      <c r="G1" s="3" t="n"/>
      <c r="H1" s="2" t="n"/>
      <c r="I1" s="4" t="n"/>
      <c r="J1" s="231" t="inlineStr">
        <is>
          <t xml:space="preserve">  BALANÇO</t>
        </is>
      </c>
    </row>
    <row r="2">
      <c r="B2" s="85" t="inlineStr">
        <is>
          <t xml:space="preserve">Células não sombreadas completas, apenas.  As fórmulas preenchem automaticamente. </t>
        </is>
      </c>
      <c r="C2" s="5" t="n"/>
      <c r="D2" s="5" t="n"/>
      <c r="E2" s="5" t="n"/>
      <c r="F2" s="5" t="n"/>
      <c r="G2" s="5" t="n"/>
      <c r="H2" s="5" t="n"/>
      <c r="I2" s="5" t="n"/>
      <c r="J2" s="5" t="n"/>
    </row>
    <row r="3" ht="20" customHeight="1" s="81">
      <c r="B3" s="6" t="inlineStr">
        <is>
          <t>ATIVO</t>
        </is>
      </c>
      <c r="C3" s="7" t="inlineStr">
        <is>
          <t>[ANO]</t>
        </is>
      </c>
      <c r="D3" s="7" t="inlineStr">
        <is>
          <t>[ANO]</t>
        </is>
      </c>
      <c r="E3" s="7" t="inlineStr">
        <is>
          <t>[ANO]</t>
        </is>
      </c>
      <c r="F3" s="8" t="n"/>
      <c r="G3" s="6" t="inlineStr">
        <is>
          <t>PASSIVOS E PATRIMÔNIO LÍQUIDO DO PROPRIETÁRIO</t>
        </is>
      </c>
      <c r="H3" s="7" t="inlineStr">
        <is>
          <t>[ANO]</t>
        </is>
      </c>
      <c r="I3" s="7" t="inlineStr">
        <is>
          <t>[ANO]</t>
        </is>
      </c>
      <c r="J3" s="7" t="inlineStr">
        <is>
          <t>[ANO]</t>
        </is>
      </c>
    </row>
    <row r="4" ht="20" customHeight="1" s="81">
      <c r="B4" s="9" t="inlineStr">
        <is>
          <t>ATIVOS ATUAIS</t>
        </is>
      </c>
      <c r="C4" s="10" t="n"/>
      <c r="D4" s="10" t="n"/>
      <c r="E4" s="82" t="n"/>
      <c r="F4" s="11" t="n"/>
      <c r="G4" s="9" t="inlineStr">
        <is>
          <t>PASSIVO CIRCULANTE</t>
        </is>
      </c>
      <c r="H4" s="10" t="n"/>
      <c r="I4" s="10" t="n"/>
      <c r="J4" s="82" t="n"/>
      <c r="K4" s="79" t="n"/>
    </row>
    <row r="5" ht="20" customHeight="1" s="81">
      <c r="B5" s="12" t="inlineStr">
        <is>
          <t>Numerário</t>
        </is>
      </c>
      <c r="C5" s="264" t="n">
        <v>0</v>
      </c>
      <c r="D5" s="264" t="n">
        <v>0</v>
      </c>
      <c r="E5" s="264" t="n">
        <v>0</v>
      </c>
      <c r="F5" s="11" t="n"/>
      <c r="G5" s="12" t="inlineStr">
        <is>
          <t>Contas a pagar</t>
        </is>
      </c>
      <c r="H5" s="264" t="n">
        <v>0</v>
      </c>
      <c r="I5" s="264" t="n">
        <v>0</v>
      </c>
      <c r="J5" s="265" t="n">
        <v>0</v>
      </c>
      <c r="K5" s="79" t="n"/>
    </row>
    <row r="6" ht="20" customHeight="1" s="81">
      <c r="B6" s="12" t="inlineStr">
        <is>
          <t>Contas a receber</t>
        </is>
      </c>
      <c r="C6" s="264" t="n">
        <v>0</v>
      </c>
      <c r="D6" s="264" t="n">
        <v>0</v>
      </c>
      <c r="E6" s="264" t="n">
        <v>0</v>
      </c>
      <c r="F6" s="11" t="n"/>
      <c r="G6" s="12" t="inlineStr">
        <is>
          <t>Empréstimos de curto prazo</t>
        </is>
      </c>
      <c r="H6" s="264" t="n">
        <v>0</v>
      </c>
      <c r="I6" s="264" t="n">
        <v>0</v>
      </c>
      <c r="J6" s="265" t="n">
        <v>0</v>
      </c>
      <c r="K6" s="79" t="n"/>
    </row>
    <row r="7" ht="20" customHeight="1" s="81">
      <c r="B7" s="12" t="inlineStr">
        <is>
          <t>Inventário</t>
        </is>
      </c>
      <c r="C7" s="264" t="n">
        <v>0</v>
      </c>
      <c r="D7" s="264" t="n">
        <v>0</v>
      </c>
      <c r="E7" s="264" t="n">
        <v>0</v>
      </c>
      <c r="F7" s="11" t="n"/>
      <c r="G7" s="12" t="inlineStr">
        <is>
          <t>Imposto de Renda a pagar</t>
        </is>
      </c>
      <c r="H7" s="264" t="n">
        <v>0</v>
      </c>
      <c r="I7" s="264" t="n">
        <v>0</v>
      </c>
      <c r="J7" s="265" t="n">
        <v>0</v>
      </c>
      <c r="K7" s="79" t="n"/>
    </row>
    <row r="8" ht="20" customHeight="1" s="81">
      <c r="B8" s="12" t="inlineStr">
        <is>
          <t>Despesas pré-pagas</t>
        </is>
      </c>
      <c r="C8" s="264" t="n">
        <v>0</v>
      </c>
      <c r="D8" s="264" t="n">
        <v>0</v>
      </c>
      <c r="E8" s="264" t="n">
        <v>0</v>
      </c>
      <c r="F8" s="11" t="n"/>
      <c r="G8" s="12" t="inlineStr">
        <is>
          <t>Salários e Salários Acumulados</t>
        </is>
      </c>
      <c r="H8" s="264" t="n">
        <v>0</v>
      </c>
      <c r="I8" s="264" t="n">
        <v>0</v>
      </c>
      <c r="J8" s="265" t="n">
        <v>0</v>
      </c>
      <c r="K8" s="79" t="n"/>
    </row>
    <row r="9" ht="20" customHeight="1" s="81">
      <c r="B9" s="12" t="inlineStr">
        <is>
          <t>Investimentos de Curto Prazo</t>
        </is>
      </c>
      <c r="C9" s="264" t="n">
        <v>0</v>
      </c>
      <c r="D9" s="264" t="n">
        <v>0</v>
      </c>
      <c r="E9" s="264" t="n">
        <v>0</v>
      </c>
      <c r="F9" s="11" t="n"/>
      <c r="G9" s="12" t="inlineStr">
        <is>
          <t>Receita Não Merecida</t>
        </is>
      </c>
      <c r="H9" s="264" t="n">
        <v>0</v>
      </c>
      <c r="I9" s="264" t="n">
        <v>0</v>
      </c>
      <c r="J9" s="265" t="n">
        <v>0</v>
      </c>
      <c r="K9" s="79" t="n"/>
    </row>
    <row r="10" ht="20" customHeight="1" s="81">
      <c r="B10" s="14" t="inlineStr">
        <is>
          <t>TOTAL DE ATIVOS CIRCULATIVOS</t>
        </is>
      </c>
      <c r="C10" s="266">
        <f>SUM(C5:C9)</f>
        <v/>
      </c>
      <c r="D10" s="267">
        <f>SUM(D5:D9)</f>
        <v/>
      </c>
      <c r="E10" s="267">
        <f>SUM(E5:E9)</f>
        <v/>
      </c>
      <c r="F10" s="11" t="n"/>
      <c r="G10" s="12" t="inlineStr">
        <is>
          <t>Parcela atual da dívida de longo prazo</t>
        </is>
      </c>
      <c r="H10" s="264" t="n">
        <v>0</v>
      </c>
      <c r="I10" s="264" t="n">
        <v>0</v>
      </c>
      <c r="J10" s="265" t="n">
        <v>0</v>
      </c>
      <c r="K10" s="79" t="n"/>
    </row>
    <row r="11" ht="20" customHeight="1" s="81">
      <c r="B11" s="9" t="inlineStr">
        <is>
          <t>ATIVOS FIXOS (DE LONGO PRAZO)</t>
        </is>
      </c>
      <c r="C11" s="10" t="n"/>
      <c r="D11" s="10" t="n"/>
      <c r="E11" s="82" t="n"/>
      <c r="F11" s="11" t="n"/>
      <c r="G11" s="14" t="inlineStr">
        <is>
          <t>PASSIVO CIRCULANTE TOTAL</t>
        </is>
      </c>
      <c r="H11" s="266">
        <f>SUM(H5:H10)</f>
        <v/>
      </c>
      <c r="I11" s="266">
        <f>SUM(I5:I10)</f>
        <v/>
      </c>
      <c r="J11" s="268">
        <f>SUM(J5:J10)</f>
        <v/>
      </c>
      <c r="K11" s="79" t="n"/>
    </row>
    <row r="12" ht="20" customHeight="1" s="81">
      <c r="B12" s="12" t="inlineStr">
        <is>
          <t>Investimentos de longo prazo</t>
        </is>
      </c>
      <c r="C12" s="269" t="n">
        <v>0</v>
      </c>
      <c r="D12" s="269" t="n">
        <v>0</v>
      </c>
      <c r="E12" s="269" t="n">
        <v>0</v>
      </c>
      <c r="F12" s="11" t="n"/>
      <c r="G12" s="9" t="inlineStr">
        <is>
          <t>PASSIVOS DE LONGO PRAZO</t>
        </is>
      </c>
      <c r="H12" s="10" t="n"/>
      <c r="I12" s="10" t="n"/>
      <c r="J12" s="82" t="n"/>
      <c r="K12" s="79" t="n"/>
    </row>
    <row r="13" ht="20" customHeight="1" s="81">
      <c r="B13" s="12" t="inlineStr">
        <is>
          <t>Propriedade / Equipamento</t>
        </is>
      </c>
      <c r="C13" s="269" t="n">
        <v>0</v>
      </c>
      <c r="D13" s="269" t="n">
        <v>0</v>
      </c>
      <c r="E13" s="269" t="n">
        <v>0</v>
      </c>
      <c r="F13" s="11" t="n"/>
      <c r="G13" s="12" t="inlineStr">
        <is>
          <t>Dívida de Longo Prazo</t>
        </is>
      </c>
      <c r="H13" s="264" t="n">
        <v>0</v>
      </c>
      <c r="I13" s="264" t="n">
        <v>0</v>
      </c>
      <c r="J13" s="265" t="n">
        <v>0</v>
      </c>
      <c r="K13" s="79" t="n"/>
    </row>
    <row r="14" ht="20" customHeight="1" s="81">
      <c r="B14" s="12" t="inlineStr">
        <is>
          <t>(Menor Depreciação Acumulada) insira quantidade negativa</t>
        </is>
      </c>
      <c r="C14" s="269" t="n">
        <v>0</v>
      </c>
      <c r="D14" s="269" t="n">
        <v>0</v>
      </c>
      <c r="E14" s="269" t="n">
        <v>0</v>
      </c>
      <c r="F14" s="11" t="n"/>
      <c r="G14" s="12" t="inlineStr">
        <is>
          <t>Imposto de Renda Diferido</t>
        </is>
      </c>
      <c r="H14" s="264" t="n">
        <v>0</v>
      </c>
      <c r="I14" s="264" t="n">
        <v>0</v>
      </c>
      <c r="J14" s="265" t="n">
        <v>0</v>
      </c>
      <c r="K14" s="79" t="n"/>
    </row>
    <row r="15" ht="20" customHeight="1" s="81">
      <c r="B15" s="12" t="inlineStr">
        <is>
          <t>Ativos Intangíveis</t>
        </is>
      </c>
      <c r="C15" s="269" t="n">
        <v>0</v>
      </c>
      <c r="D15" s="269" t="n">
        <v>0</v>
      </c>
      <c r="E15" s="269" t="n">
        <v>0</v>
      </c>
      <c r="F15" s="11" t="n"/>
      <c r="G15" s="12" t="inlineStr">
        <is>
          <t>Outro</t>
        </is>
      </c>
      <c r="H15" s="264" t="n">
        <v>0</v>
      </c>
      <c r="I15" s="264" t="n">
        <v>0</v>
      </c>
      <c r="J15" s="265" t="n">
        <v>0</v>
      </c>
      <c r="K15" s="79" t="n"/>
    </row>
    <row r="16" ht="20" customHeight="1" s="81">
      <c r="B16" s="14" t="inlineStr">
        <is>
          <t>TOTAL DE ATIVOS FIXOS</t>
        </is>
      </c>
      <c r="C16" s="267">
        <f>SUM(C12:C15)</f>
        <v/>
      </c>
      <c r="D16" s="267">
        <f>SUM(D12:D15)</f>
        <v/>
      </c>
      <c r="E16" s="267">
        <f>SUM(E12:E15)</f>
        <v/>
      </c>
      <c r="F16" s="11" t="n"/>
      <c r="G16" s="14" t="inlineStr">
        <is>
          <t>PASSIVO TOTAL DE LONGO PRAZO</t>
        </is>
      </c>
      <c r="H16" s="266">
        <f>SUM(H13:H15)</f>
        <v/>
      </c>
      <c r="I16" s="266">
        <f>SUM(I13:I15)</f>
        <v/>
      </c>
      <c r="J16" s="268">
        <f>SUM(J13:J15)</f>
        <v/>
      </c>
      <c r="K16" s="79" t="n"/>
    </row>
    <row r="17" ht="20" customHeight="1" s="81">
      <c r="B17" s="9" t="inlineStr">
        <is>
          <t>OUTROS ATIVOS</t>
        </is>
      </c>
      <c r="C17" s="10" t="n"/>
      <c r="D17" s="10" t="n"/>
      <c r="E17" s="82" t="n"/>
      <c r="F17" s="11" t="n"/>
      <c r="G17" s="9" t="inlineStr">
        <is>
          <t>PATRIMÔNIO LÍQUIDO DO PROPRIETÁRIO</t>
        </is>
      </c>
      <c r="H17" s="10" t="n"/>
      <c r="I17" s="10" t="n"/>
      <c r="J17" s="82" t="n"/>
      <c r="K17" s="79" t="n"/>
    </row>
    <row r="18" ht="20" customHeight="1" s="81">
      <c r="B18" s="12" t="inlineStr">
        <is>
          <t>Imposto de Renda Diferido</t>
        </is>
      </c>
      <c r="C18" s="269" t="n">
        <v>0</v>
      </c>
      <c r="D18" s="269" t="n">
        <v>0</v>
      </c>
      <c r="E18" s="269" t="n">
        <v>0</v>
      </c>
      <c r="F18" s="11" t="n"/>
      <c r="G18" s="12" t="inlineStr">
        <is>
          <t>Investimento do Proprietário</t>
        </is>
      </c>
      <c r="H18" s="264" t="n">
        <v>0</v>
      </c>
      <c r="I18" s="264" t="n">
        <v>0</v>
      </c>
      <c r="J18" s="265" t="n">
        <v>0</v>
      </c>
      <c r="K18" s="79" t="n"/>
    </row>
    <row r="19" ht="20" customHeight="1" s="81">
      <c r="B19" s="12" t="inlineStr">
        <is>
          <t>Outro</t>
        </is>
      </c>
      <c r="C19" s="269" t="n">
        <v>0</v>
      </c>
      <c r="D19" s="269" t="n">
        <v>0</v>
      </c>
      <c r="E19" s="269" t="n">
        <v>0</v>
      </c>
      <c r="F19" s="11" t="n"/>
      <c r="G19" s="12" t="inlineStr">
        <is>
          <t>Lucros não distribuídos</t>
        </is>
      </c>
      <c r="H19" s="264" t="n">
        <v>0</v>
      </c>
      <c r="I19" s="264" t="n">
        <v>0</v>
      </c>
      <c r="J19" s="265" t="n">
        <v>0</v>
      </c>
      <c r="K19" s="79" t="n"/>
    </row>
    <row r="20" ht="20" customHeight="1" s="81">
      <c r="B20" s="16" t="inlineStr">
        <is>
          <t>TOTAL DE OUTROS ATIVOS</t>
        </is>
      </c>
      <c r="C20" s="270">
        <f>SUM(C18:C19)</f>
        <v/>
      </c>
      <c r="D20" s="270">
        <f>SUM(D18:D19)</f>
        <v/>
      </c>
      <c r="E20" s="270">
        <f>SUM(E18:E19)</f>
        <v/>
      </c>
      <c r="F20" s="11" t="n"/>
      <c r="G20" s="12" t="inlineStr">
        <is>
          <t>Outro</t>
        </is>
      </c>
      <c r="H20" s="264" t="n">
        <v>0</v>
      </c>
      <c r="I20" s="264" t="n">
        <v>0</v>
      </c>
      <c r="J20" s="265" t="n">
        <v>0</v>
      </c>
      <c r="K20" s="79" t="n"/>
    </row>
    <row r="21" ht="20" customHeight="1" s="81">
      <c r="B21" s="5" t="n"/>
      <c r="C21" s="5" t="n"/>
      <c r="D21" s="5" t="n"/>
      <c r="E21" s="5" t="n"/>
      <c r="F21" s="11" t="n"/>
      <c r="G21" s="16" t="inlineStr">
        <is>
          <t>PATRIMÔNIO LÍQUIDO TOTAL DO PROPRIETÁRIO</t>
        </is>
      </c>
      <c r="H21" s="271">
        <f>SUM(H18:H20)</f>
        <v/>
      </c>
      <c r="I21" s="271">
        <f>SUM(I18:I20)</f>
        <v/>
      </c>
      <c r="J21" s="272">
        <f>SUM(J18:J20)</f>
        <v/>
      </c>
      <c r="K21" s="79" t="n"/>
    </row>
    <row r="22" ht="20" customHeight="1" s="81">
      <c r="B22" s="83" t="inlineStr">
        <is>
          <t>TOTAL DE ATIVOS</t>
        </is>
      </c>
      <c r="C22" s="273">
        <f>C10+C16+C20</f>
        <v/>
      </c>
      <c r="D22" s="273">
        <f>D10+D16+D20</f>
        <v/>
      </c>
      <c r="E22" s="273">
        <f>E10+E16+E20</f>
        <v/>
      </c>
      <c r="F22" s="11" t="n"/>
      <c r="G22" s="5" t="n"/>
      <c r="H22" s="80" t="n"/>
      <c r="I22" s="80" t="n"/>
      <c r="J22" s="80" t="n"/>
    </row>
    <row r="23" ht="20" customHeight="1" s="81">
      <c r="B23" s="5" t="n"/>
      <c r="C23" s="5" t="n"/>
      <c r="D23" s="5" t="n"/>
      <c r="E23" s="5" t="n"/>
      <c r="F23" s="11" t="n"/>
      <c r="G23" s="18" t="inlineStr">
        <is>
          <t>PASSIVO TOTAL E PATRIMÔNIO LÍQUIDO DO PROPRIETÁRIO</t>
        </is>
      </c>
      <c r="H23" s="274">
        <f>H11+H16+H21</f>
        <v/>
      </c>
      <c r="I23" s="274">
        <f>I11+I16+I21</f>
        <v/>
      </c>
      <c r="J23" s="275">
        <f>J11+J16+J21</f>
        <v/>
      </c>
      <c r="K23" s="79" t="n"/>
    </row>
    <row r="24">
      <c r="B24" s="6" t="inlineStr">
        <is>
          <t>RELAÇÃO FINANCEIRA COMUM</t>
        </is>
      </c>
      <c r="C24" s="7" t="inlineStr">
        <is>
          <t>[ANO]</t>
        </is>
      </c>
      <c r="D24" s="7" t="inlineStr">
        <is>
          <t>[ANO]</t>
        </is>
      </c>
      <c r="E24" s="7" t="inlineStr">
        <is>
          <t>[ANO]</t>
        </is>
      </c>
      <c r="F24" s="5" t="n"/>
      <c r="G24" s="5" t="n"/>
      <c r="H24" s="5" t="n"/>
      <c r="I24" s="5" t="n"/>
      <c r="J24" s="5" t="n"/>
    </row>
    <row r="25" ht="35" customHeight="1" s="81">
      <c r="B25" s="19" t="inlineStr">
        <is>
          <t>Relação de Dívidas 
Passivo Total / Total de Ativos</t>
        </is>
      </c>
      <c r="C25" s="20">
        <f>IF(C22=0,"",(H11+H16)/C22)</f>
        <v/>
      </c>
      <c r="D25" s="20">
        <f>IF(D22=0,"",(I11+I16)/D22)</f>
        <v/>
      </c>
      <c r="E25" s="20">
        <f>IF(E22=0,"",(J11+J16)/E22)</f>
        <v/>
      </c>
      <c r="F25" s="5" t="n"/>
      <c r="G25" s="5" t="n"/>
      <c r="H25" s="5" t="n"/>
      <c r="I25" s="5" t="n"/>
      <c r="J25" s="5" t="n"/>
    </row>
    <row r="26" ht="35" customHeight="1" s="81">
      <c r="B26" s="21" t="inlineStr">
        <is>
          <t>Razão atual 
Ativos Circulais / Passivo Circulante</t>
        </is>
      </c>
      <c r="C26" s="22">
        <f>IF(H11=0,"",C10/H11)</f>
        <v/>
      </c>
      <c r="D26" s="22">
        <f>IF(I11=0,"",D10/I11)</f>
        <v/>
      </c>
      <c r="E26" s="22">
        <f>IF(J11=0,"",E10/J11)</f>
        <v/>
      </c>
      <c r="F26" s="5" t="n"/>
      <c r="G26" s="5" t="n"/>
      <c r="H26" s="5" t="n"/>
      <c r="I26" s="5" t="n"/>
      <c r="J26" s="5" t="n"/>
    </row>
    <row r="27" ht="35" customHeight="1" s="81">
      <c r="B27" s="21" t="inlineStr">
        <is>
          <t>Capital de giro 
Ativos Circulante - Passivo Circulante</t>
        </is>
      </c>
      <c r="C27" s="276">
        <f>C10-H11</f>
        <v/>
      </c>
      <c r="D27" s="276">
        <f>D10-I11</f>
        <v/>
      </c>
      <c r="E27" s="276">
        <f>E10-J11</f>
        <v/>
      </c>
      <c r="F27" s="5" t="n"/>
      <c r="G27" s="5" t="n"/>
      <c r="H27" s="5" t="n"/>
      <c r="I27" s="5" t="n"/>
      <c r="J27" s="5" t="n"/>
    </row>
    <row r="28" ht="35" customHeight="1" s="81">
      <c r="B28" s="21" t="inlineStr">
        <is>
          <t>Relação ativo-patrimônio 
Total de Ativos / Patrimônio Líquido</t>
        </is>
      </c>
      <c r="C28" s="22">
        <f>IF(H21=0,"",C22/H21)</f>
        <v/>
      </c>
      <c r="D28" s="22">
        <f>IF(I21=0,"",D22/I21)</f>
        <v/>
      </c>
      <c r="E28" s="22">
        <f>IF(J21=0,"",E22/J21)</f>
        <v/>
      </c>
      <c r="F28" s="5" t="n"/>
      <c r="G28" s="5" t="n"/>
      <c r="H28" s="5" t="n"/>
      <c r="I28" s="5" t="n"/>
      <c r="J28" s="5" t="n"/>
    </row>
    <row r="29" ht="35" customHeight="1" s="81">
      <c r="B29" s="21" t="inlineStr">
        <is>
          <t>Relação dívida-patrimônio 
Passivo Total / Patrimônio Líquido do Proprietário</t>
        </is>
      </c>
      <c r="C29" s="22">
        <f>IF(H21=0,"",(H11+H16)/H21)</f>
        <v/>
      </c>
      <c r="D29" s="22">
        <f>IF(I21=0,"",(I11+I16)/I21)</f>
        <v/>
      </c>
      <c r="E29" s="22">
        <f>IF(J21=0,"",(J11+J16)/J21)</f>
        <v/>
      </c>
      <c r="F29" s="5" t="n"/>
      <c r="G29" s="5" t="n"/>
      <c r="H29" s="5" t="n"/>
      <c r="I29" s="5" t="n"/>
      <c r="J29" s="5" t="n"/>
    </row>
  </sheetData>
  <pageMargins left="0.4" right="0.4" top="0.4" bottom="0.4" header="0" footer="0"/>
  <pageSetup orientation="landscape" scale="72" horizontalDpi="0" verticalDpi="0"/>
</worksheet>
</file>

<file path=xl/worksheets/sheet15.xml><?xml version="1.0" encoding="utf-8"?>
<worksheet xmlns="http://schemas.openxmlformats.org/spreadsheetml/2006/main">
  <sheetPr>
    <tabColor theme="3" tint="0.7999816888943144"/>
    <outlinePr summaryBelow="1" summaryRight="1"/>
    <pageSetUpPr fitToPage="1"/>
  </sheetPr>
  <dimension ref="A1:E29"/>
  <sheetViews>
    <sheetView showGridLines="0" workbookViewId="0">
      <selection activeCell="K54" sqref="K54"/>
    </sheetView>
  </sheetViews>
  <sheetFormatPr baseColWidth="8" defaultColWidth="10.6640625" defaultRowHeight="15.5"/>
  <cols>
    <col width="3.33203125" customWidth="1" style="81" min="1" max="1"/>
    <col width="50.83203125" customWidth="1" style="81" min="2" max="2"/>
    <col width="17.83203125" customWidth="1" style="81" min="3" max="5"/>
    <col width="3.33203125" customWidth="1" style="81" min="6" max="6"/>
  </cols>
  <sheetData>
    <row r="1" ht="35" customHeight="1" s="81">
      <c r="B1" s="87" t="inlineStr">
        <is>
          <t>DEMONSTRAÇÃO DE FLUXO DE CAIXA DE 3 ANOS</t>
        </is>
      </c>
      <c r="C1" s="24" t="n"/>
      <c r="D1" s="24" t="n"/>
      <c r="E1" s="24" t="n"/>
    </row>
    <row r="2" ht="22" customHeight="1" s="81">
      <c r="B2" s="224" t="inlineStr">
        <is>
          <t xml:space="preserve">Usuário para completar campos não sombreados apenas. </t>
        </is>
      </c>
      <c r="C2" s="25" t="n"/>
      <c r="D2" s="25" t="n"/>
      <c r="E2" s="25" t="n"/>
    </row>
    <row r="3" ht="23" customHeight="1" s="81">
      <c r="B3" s="26" t="inlineStr">
        <is>
          <t>ATIVIDADES OPERACIONAIS</t>
        </is>
      </c>
      <c r="C3" s="27" t="inlineStr">
        <is>
          <t>YYYYY</t>
        </is>
      </c>
      <c r="D3" s="27" t="inlineStr">
        <is>
          <t>YYYYY</t>
        </is>
      </c>
      <c r="E3" s="27" t="inlineStr">
        <is>
          <t>YYYYY</t>
        </is>
      </c>
    </row>
    <row r="4" ht="23" customHeight="1" s="81">
      <c r="B4" s="28" t="inlineStr">
        <is>
          <t>Lucro Líquido</t>
        </is>
      </c>
      <c r="C4" s="277" t="n">
        <v>0</v>
      </c>
      <c r="D4" s="277" t="n">
        <v>0</v>
      </c>
      <c r="E4" s="277" t="n">
        <v>0</v>
      </c>
    </row>
    <row r="5" ht="23" customHeight="1" s="81">
      <c r="B5" s="28" t="inlineStr">
        <is>
          <t>Mudanças no Capital de Giro</t>
        </is>
      </c>
      <c r="C5" s="277" t="n">
        <v>0</v>
      </c>
      <c r="D5" s="277" t="n">
        <v>0</v>
      </c>
      <c r="E5" s="277" t="n">
        <v>0</v>
      </c>
    </row>
    <row r="6" ht="23" customHeight="1" s="81">
      <c r="B6" s="28" t="inlineStr">
        <is>
          <t>Depreciação e Amortização</t>
        </is>
      </c>
      <c r="C6" s="277" t="n">
        <v>0</v>
      </c>
      <c r="D6" s="277" t="n">
        <v>0</v>
      </c>
      <c r="E6" s="277" t="n">
        <v>0</v>
      </c>
    </row>
    <row r="7" ht="23" customHeight="1" s="81">
      <c r="B7" s="28" t="inlineStr">
        <is>
          <t>Contas a receber</t>
        </is>
      </c>
      <c r="C7" s="277" t="n">
        <v>0</v>
      </c>
      <c r="D7" s="277" t="n">
        <v>0</v>
      </c>
      <c r="E7" s="277" t="n">
        <v>0</v>
      </c>
    </row>
    <row r="8" ht="23" customHeight="1" s="81">
      <c r="B8" s="28" t="inlineStr">
        <is>
          <t>Contas a pagar</t>
        </is>
      </c>
      <c r="C8" s="277" t="n">
        <v>0</v>
      </c>
      <c r="D8" s="277" t="n">
        <v>0</v>
      </c>
      <c r="E8" s="277" t="n">
        <v>0</v>
      </c>
    </row>
    <row r="9" ht="23" customHeight="1" s="81">
      <c r="B9" s="28" t="inlineStr">
        <is>
          <t>Impostos diferidos</t>
        </is>
      </c>
      <c r="C9" s="277" t="n">
        <v>0</v>
      </c>
      <c r="D9" s="277" t="n">
        <v>0</v>
      </c>
      <c r="E9" s="277" t="n">
        <v>0</v>
      </c>
    </row>
    <row r="10" ht="23" customHeight="1" s="81" thickBot="1">
      <c r="B10" s="30" t="inlineStr">
        <is>
          <t>Outro</t>
        </is>
      </c>
      <c r="C10" s="278" t="n">
        <v>0</v>
      </c>
      <c r="D10" s="278" t="n">
        <v>0</v>
      </c>
      <c r="E10" s="278" t="n">
        <v>0</v>
      </c>
    </row>
    <row r="11" ht="31" customHeight="1" s="81" thickBot="1" thickTop="1">
      <c r="B11" s="32" t="inlineStr">
        <is>
          <t>CAIXA LÍQUIDO DAS ATIVIDADES OPERACIONAIS</t>
        </is>
      </c>
      <c r="C11" s="279">
        <f>SUM(C4:C10)</f>
        <v/>
      </c>
      <c r="D11" s="279">
        <f>SUM(D4:D10)</f>
        <v/>
      </c>
      <c r="E11" s="279">
        <f>SUM(E4:E10)</f>
        <v/>
      </c>
    </row>
    <row r="12" ht="23" customHeight="1" s="81">
      <c r="B12" s="34" t="inlineStr">
        <is>
          <t>ATIVIDADES DE INVESTIMENTO</t>
        </is>
      </c>
      <c r="C12" s="35">
        <f>C3</f>
        <v/>
      </c>
      <c r="D12" s="35">
        <f>D3</f>
        <v/>
      </c>
      <c r="E12" s="35">
        <f>E3</f>
        <v/>
      </c>
    </row>
    <row r="13" ht="23" customHeight="1" s="81">
      <c r="B13" s="28" t="inlineStr">
        <is>
          <t>Dinheiro da venda de ativos de capital</t>
        </is>
      </c>
      <c r="C13" s="277" t="n">
        <v>0</v>
      </c>
      <c r="D13" s="277" t="n">
        <v>0</v>
      </c>
      <c r="E13" s="277" t="n">
        <v>0</v>
      </c>
    </row>
    <row r="14" ht="23" customHeight="1" s="81">
      <c r="B14" s="28" t="inlineStr">
        <is>
          <t>Dinheiro pago pela compra de ativos de capital</t>
        </is>
      </c>
      <c r="C14" s="277" t="n">
        <v>0</v>
      </c>
      <c r="D14" s="277" t="n">
        <v>0</v>
      </c>
      <c r="E14" s="277" t="n">
        <v>0</v>
      </c>
    </row>
    <row r="15" ht="23" customHeight="1" s="81">
      <c r="B15" s="28" t="inlineStr">
        <is>
          <t>Aumentos em todos os outros ativos de longo prazo</t>
        </is>
      </c>
      <c r="C15" s="277" t="n">
        <v>0</v>
      </c>
      <c r="D15" s="277" t="n">
        <v>0</v>
      </c>
      <c r="E15" s="277" t="n">
        <v>0</v>
      </c>
    </row>
    <row r="16" ht="23" customHeight="1" s="81">
      <c r="B16" s="36" t="inlineStr">
        <is>
          <t>Outros 1</t>
        </is>
      </c>
      <c r="C16" s="277" t="n">
        <v>0</v>
      </c>
      <c r="D16" s="277" t="n">
        <v>0</v>
      </c>
      <c r="E16" s="277" t="n">
        <v>0</v>
      </c>
    </row>
    <row r="17" ht="23" customHeight="1" s="81">
      <c r="B17" s="28" t="inlineStr">
        <is>
          <t>Outros 2</t>
        </is>
      </c>
      <c r="C17" s="277" t="n">
        <v>0</v>
      </c>
      <c r="D17" s="277" t="n">
        <v>0</v>
      </c>
      <c r="E17" s="277" t="n">
        <v>0</v>
      </c>
    </row>
    <row r="18" ht="23" customHeight="1" s="81" thickBot="1">
      <c r="B18" s="30" t="inlineStr">
        <is>
          <t>Outros 3</t>
        </is>
      </c>
      <c r="C18" s="278" t="n">
        <v>0</v>
      </c>
      <c r="D18" s="278" t="n">
        <v>0</v>
      </c>
      <c r="E18" s="278" t="n">
        <v>0</v>
      </c>
    </row>
    <row r="19" ht="31" customHeight="1" s="81" thickBot="1" thickTop="1">
      <c r="B19" s="32" t="inlineStr">
        <is>
          <t>CAIXA LÍQUIDO DAS ATIVIDADES DE INVESTIMENTO</t>
        </is>
      </c>
      <c r="C19" s="279">
        <f>SUM(C13:C18)</f>
        <v/>
      </c>
      <c r="D19" s="279">
        <f>SUM(D13:D18)</f>
        <v/>
      </c>
      <c r="E19" s="279">
        <f>SUM(E13:E18)</f>
        <v/>
      </c>
    </row>
    <row r="20" ht="23" customHeight="1" s="81">
      <c r="B20" s="34" t="inlineStr">
        <is>
          <t>ATIVIDADES DE FINANCIAMENTO</t>
        </is>
      </c>
      <c r="C20" s="35">
        <f>C3</f>
        <v/>
      </c>
      <c r="D20" s="35">
        <f>D3</f>
        <v/>
      </c>
      <c r="E20" s="35">
        <f>E3</f>
        <v/>
      </c>
    </row>
    <row r="21" ht="23" customHeight="1" s="81">
      <c r="B21" s="28" t="inlineStr">
        <is>
          <t>Rendimentos da Emissão de Ações Ordinárias</t>
        </is>
      </c>
      <c r="C21" s="277" t="n">
        <v>0</v>
      </c>
      <c r="D21" s="277" t="n">
        <v>0</v>
      </c>
      <c r="E21" s="277" t="n">
        <v>0</v>
      </c>
    </row>
    <row r="22" ht="23" customHeight="1" s="81">
      <c r="B22" s="28" t="inlineStr">
        <is>
          <t>Rendimentos da emissão de dívida de longo prazo</t>
        </is>
      </c>
      <c r="C22" s="277" t="n">
        <v>0</v>
      </c>
      <c r="D22" s="277" t="n">
        <v>0</v>
      </c>
      <c r="E22" s="277" t="n">
        <v>0</v>
      </c>
    </row>
    <row r="23" ht="23" customHeight="1" s="81">
      <c r="B23" s="28" t="inlineStr">
        <is>
          <t>Dividendos pagos</t>
        </is>
      </c>
      <c r="C23" s="277" t="n">
        <v>0</v>
      </c>
      <c r="D23" s="277" t="n">
        <v>0</v>
      </c>
      <c r="E23" s="277" t="n">
        <v>0</v>
      </c>
    </row>
    <row r="24" ht="23" customHeight="1" s="81" thickBot="1">
      <c r="B24" s="30" t="inlineStr">
        <is>
          <t>Rendimentos da Emissão de Ações Preferenciais</t>
        </is>
      </c>
      <c r="C24" s="278" t="n">
        <v>0</v>
      </c>
      <c r="D24" s="278" t="n">
        <v>0</v>
      </c>
      <c r="E24" s="278" t="n">
        <v>0</v>
      </c>
    </row>
    <row r="25" ht="33" customHeight="1" s="81" thickBot="1" thickTop="1">
      <c r="B25" s="32" t="inlineStr">
        <is>
          <t>CAIXA LÍQUIDO DAS ATIVIDADES DE FINANCIAMENTO</t>
        </is>
      </c>
      <c r="C25" s="279">
        <f>SUM(C21:C24)</f>
        <v/>
      </c>
      <c r="D25" s="279">
        <f>SUM(D21:D24)</f>
        <v/>
      </c>
      <c r="E25" s="279">
        <f>SUM(E21:E24)</f>
        <v/>
      </c>
    </row>
    <row r="26" ht="23" customHeight="1" s="81">
      <c r="B26" s="37" t="inlineStr">
        <is>
          <t>FINAL DO ANO</t>
        </is>
      </c>
      <c r="C26" s="38">
        <f>C3</f>
        <v/>
      </c>
      <c r="D26" s="38">
        <f>D3</f>
        <v/>
      </c>
      <c r="E26" s="38">
        <f>E3</f>
        <v/>
      </c>
    </row>
    <row r="27" ht="35" customHeight="1" s="81">
      <c r="B27" s="39" t="inlineStr">
        <is>
          <t>Aumento líquido ou diminuição de caixa e equivalentes de caixa durante o período</t>
        </is>
      </c>
      <c r="C27" s="280">
        <f>SUM(C25,C19,C11)</f>
        <v/>
      </c>
      <c r="D27" s="280">
        <f>SUM(D25,D19,D11)</f>
        <v/>
      </c>
      <c r="E27" s="280">
        <f>SUM(E25,E19,E11)</f>
        <v/>
      </c>
    </row>
    <row r="28" ht="35" customHeight="1" s="81" thickBot="1">
      <c r="B28" s="30" t="inlineStr">
        <is>
          <t>Equivalentes de Caixa e Caixa no início do período</t>
        </is>
      </c>
      <c r="C28" s="281" t="n">
        <v>0</v>
      </c>
      <c r="D28" s="281" t="n">
        <v>0</v>
      </c>
      <c r="E28" s="281" t="n">
        <v>0</v>
      </c>
    </row>
    <row r="29" ht="35" customHeight="1" s="81" thickBot="1" thickTop="1">
      <c r="B29" s="42" t="inlineStr">
        <is>
          <t>EQUIVALENTES EM DINHEIRO E DINHEIRO NO FINAL DO PERÍODO</t>
        </is>
      </c>
      <c r="C29" s="282">
        <f>SUM(C28,C27)</f>
        <v/>
      </c>
      <c r="D29" s="282">
        <f>SUM(D28,D27)</f>
        <v/>
      </c>
      <c r="E29" s="282">
        <f>SUM(E28,E27)</f>
        <v/>
      </c>
    </row>
  </sheetData>
  <conditionalFormatting sqref="E4:E11">
    <cfRule type="cellIs" priority="9" operator="lessThan" dxfId="0">
      <formula>0</formula>
    </cfRule>
  </conditionalFormatting>
  <conditionalFormatting sqref="E13:E19">
    <cfRule type="cellIs" priority="8" operator="lessThan" dxfId="0">
      <formula>0</formula>
    </cfRule>
  </conditionalFormatting>
  <conditionalFormatting sqref="E21:E25 E27:E29">
    <cfRule type="cellIs" priority="7" operator="lessThan" dxfId="0">
      <formula>0</formula>
    </cfRule>
  </conditionalFormatting>
  <conditionalFormatting sqref="D4:D11">
    <cfRule type="cellIs" priority="6" operator="lessThan" dxfId="0">
      <formula>0</formula>
    </cfRule>
  </conditionalFormatting>
  <conditionalFormatting sqref="D13:D19">
    <cfRule type="cellIs" priority="5" operator="lessThan" dxfId="0">
      <formula>0</formula>
    </cfRule>
  </conditionalFormatting>
  <conditionalFormatting sqref="D21:D25 D27:D29">
    <cfRule type="cellIs" priority="4" operator="lessThan" dxfId="0">
      <formula>0</formula>
    </cfRule>
  </conditionalFormatting>
  <conditionalFormatting sqref="C4:C11">
    <cfRule type="cellIs" priority="3" operator="lessThan" dxfId="0">
      <formula>0</formula>
    </cfRule>
  </conditionalFormatting>
  <conditionalFormatting sqref="C13:C19">
    <cfRule type="cellIs" priority="2" operator="lessThan" dxfId="0">
      <formula>0</formula>
    </cfRule>
  </conditionalFormatting>
  <conditionalFormatting sqref="C21:C25 C27:C29">
    <cfRule type="cellIs" priority="1" operator="lessThan" dxfId="0">
      <formula>0</formula>
    </cfRule>
  </conditionalFormatting>
  <pageMargins left="0.4" right="0.4" top="0.4" bottom="0.4" header="0" footer="0"/>
  <pageSetup orientation="portrait" scale="88" horizontalDpi="0" verticalDpi="0"/>
</worksheet>
</file>

<file path=xl/worksheets/sheet16.xml><?xml version="1.0" encoding="utf-8"?>
<worksheet xmlns="http://schemas.openxmlformats.org/spreadsheetml/2006/main">
  <sheetPr>
    <tabColor theme="3" tint="0.7999816888943144"/>
    <outlinePr summaryBelow="1" summaryRight="1"/>
    <pageSetUpPr fitToPage="1"/>
  </sheetPr>
  <dimension ref="A1:E53"/>
  <sheetViews>
    <sheetView showGridLines="0" workbookViewId="0">
      <selection activeCell="K67" sqref="K67"/>
    </sheetView>
  </sheetViews>
  <sheetFormatPr baseColWidth="8" defaultColWidth="10.6640625" defaultRowHeight="15.5"/>
  <cols>
    <col width="3.33203125" customWidth="1" style="81" min="1" max="1"/>
    <col width="42" customWidth="1" style="81" min="2" max="2"/>
    <col width="19.83203125" customWidth="1" style="81" min="3" max="3"/>
    <col width="20.33203125" customWidth="1" style="81" min="4" max="4"/>
    <col width="20.5" customWidth="1" style="81" min="5" max="5"/>
    <col width="3.33203125" customWidth="1" style="81" min="6" max="6"/>
  </cols>
  <sheetData>
    <row r="1" ht="35" customHeight="1" s="81">
      <c r="B1" s="44" t="inlineStr">
        <is>
          <t>NOME DA EMPRESA</t>
        </is>
      </c>
      <c r="C1" s="45" t="n"/>
      <c r="D1" s="231" t="inlineStr">
        <is>
          <t xml:space="preserve"> DEMONSTRAÇÃO DE RESULTADOS</t>
        </is>
      </c>
    </row>
    <row r="2">
      <c r="B2" s="46" t="inlineStr">
        <is>
          <t>Endereço de rua</t>
        </is>
      </c>
      <c r="C2" s="45" t="n"/>
      <c r="D2" s="63" t="inlineStr">
        <is>
          <t>DATA PREPARADA</t>
        </is>
      </c>
      <c r="E2" s="283" t="n"/>
    </row>
    <row r="3">
      <c r="B3" s="46" t="inlineStr">
        <is>
          <t>Cidade, 12345</t>
        </is>
      </c>
      <c r="C3" s="45" t="n"/>
      <c r="D3" s="63" t="inlineStr">
        <is>
          <t>ANO DE INÍCIO</t>
        </is>
      </c>
      <c r="E3" s="284" t="n"/>
    </row>
    <row r="4">
      <c r="B4" s="46" t="inlineStr">
        <is>
          <t>Telefone: (000) 000-0000</t>
        </is>
      </c>
      <c r="C4" s="45" t="n"/>
      <c r="D4" s="63" t="inlineStr">
        <is>
          <t>Fim de ano</t>
        </is>
      </c>
      <c r="E4" s="284" t="inlineStr">
        <is>
          <t xml:space="preserve"> </t>
        </is>
      </c>
    </row>
    <row r="5">
      <c r="B5" s="46" t="n"/>
      <c r="C5" s="45" t="n"/>
      <c r="D5" s="45" t="n"/>
      <c r="E5" s="45" t="n"/>
    </row>
    <row r="6">
      <c r="B6" s="47" t="inlineStr">
        <is>
          <t>RECEITA</t>
        </is>
      </c>
      <c r="C6" s="285" t="inlineStr">
        <is>
          <t>[Ano 1]</t>
        </is>
      </c>
      <c r="D6" s="285" t="inlineStr">
        <is>
          <t>[Ano 2]</t>
        </is>
      </c>
      <c r="E6" s="285" t="inlineStr">
        <is>
          <t>[Ano 3]</t>
        </is>
      </c>
    </row>
    <row r="7">
      <c r="B7" s="49" t="inlineStr">
        <is>
          <t>Vendas Brutas</t>
        </is>
      </c>
      <c r="C7" s="286" t="n">
        <v>0</v>
      </c>
      <c r="D7" s="286">
        <f>C7*150%</f>
        <v/>
      </c>
      <c r="E7" s="286">
        <f>D7*133.333%</f>
        <v/>
      </c>
    </row>
    <row r="8" ht="16" customHeight="1" s="81" thickBot="1">
      <c r="B8" s="51" t="inlineStr">
        <is>
          <t>Menos retornos e subsídios de vendas</t>
        </is>
      </c>
      <c r="C8" s="287" t="n">
        <v>0</v>
      </c>
      <c r="D8" s="287" t="n">
        <v>0</v>
      </c>
      <c r="E8" s="287" t="n">
        <v>0</v>
      </c>
    </row>
    <row r="9">
      <c r="B9" s="53" t="inlineStr">
        <is>
          <t>VENDAS LÍQUIDAS</t>
        </is>
      </c>
      <c r="C9" s="288">
        <f>IF(OR(C7&lt;&gt;0,C7),C7-C8,"")</f>
        <v/>
      </c>
      <c r="D9" s="288">
        <f>IF(OR(D7&lt;&gt;0,D7),D7-D8,"")</f>
        <v/>
      </c>
      <c r="E9" s="288">
        <f>IF(OR(E7&lt;&gt;0,E7),E7-E8,"")</f>
        <v/>
      </c>
    </row>
    <row r="10">
      <c r="B10" s="49" t="n"/>
      <c r="C10" s="45" t="n"/>
      <c r="D10" s="45" t="n"/>
      <c r="E10" s="45" t="n"/>
    </row>
    <row r="11">
      <c r="B11" s="47" t="inlineStr">
        <is>
          <t>CUSTO DAS VENDAS</t>
        </is>
      </c>
      <c r="C11" s="55">
        <f>C6</f>
        <v/>
      </c>
      <c r="D11" s="55">
        <f>D6</f>
        <v/>
      </c>
      <c r="E11" s="55">
        <f>E6</f>
        <v/>
      </c>
    </row>
    <row r="12">
      <c r="B12" s="49" t="inlineStr">
        <is>
          <t>Inventário inicial</t>
        </is>
      </c>
      <c r="C12" s="286" t="n">
        <v>0</v>
      </c>
      <c r="D12" s="286" t="n">
        <v>0</v>
      </c>
      <c r="E12" s="286" t="n">
        <v>0</v>
      </c>
    </row>
    <row r="13" ht="16" customHeight="1" s="81" thickBot="1">
      <c r="B13" s="51" t="inlineStr">
        <is>
          <t>Mais Bens comprados ou fabricados</t>
        </is>
      </c>
      <c r="C13" s="287" t="n">
        <v>0</v>
      </c>
      <c r="D13" s="287" t="n">
        <v>0</v>
      </c>
      <c r="E13" s="287" t="n">
        <v>0</v>
      </c>
    </row>
    <row r="14">
      <c r="B14" s="53" t="inlineStr">
        <is>
          <t>TOTAL DE MERCADORIAS DISPONÍVEIS</t>
        </is>
      </c>
      <c r="C14" s="289">
        <f>IF(OR(SUM(C12)&lt;&gt;0,C13),C12+C13,"")</f>
        <v/>
      </c>
      <c r="D14" s="289">
        <f>IF(OR(SUM(D12)&lt;&gt;0,D13),D12+D13,"")</f>
        <v/>
      </c>
      <c r="E14" s="289">
        <f>IF(OR(SUM(E12)&lt;&gt;0,E13),E12+E13,"")</f>
        <v/>
      </c>
    </row>
    <row r="15" ht="16" customHeight="1" s="81" thickBot="1">
      <c r="B15" s="51" t="inlineStr">
        <is>
          <t>Inventário menos final</t>
        </is>
      </c>
      <c r="C15" s="287" t="n">
        <v>0</v>
      </c>
      <c r="D15" s="287" t="n">
        <v>0</v>
      </c>
      <c r="E15" s="287" t="n">
        <v>0</v>
      </c>
    </row>
    <row r="16">
      <c r="B16" s="53" t="inlineStr">
        <is>
          <t>CUSTO TOTAL DAS MERCADORIAS VENDIDAS (COGS)</t>
        </is>
      </c>
      <c r="C16" s="288">
        <f>IF(OR(SUM(C14)&lt;&gt;0,C15),C14-C15,"")</f>
        <v/>
      </c>
      <c r="D16" s="288">
        <f>IF(OR(SUM(D14)&lt;&gt;0,D15),D14-D15,"")</f>
        <v/>
      </c>
      <c r="E16" s="288">
        <f>IF(OR(SUM(E14)&lt;&gt;0,E15),E14-E15,"")</f>
        <v/>
      </c>
    </row>
    <row r="17">
      <c r="B17" s="49" t="n"/>
      <c r="C17" s="45" t="n"/>
      <c r="D17" s="45" t="n"/>
      <c r="E17" s="45" t="n"/>
    </row>
    <row r="18" ht="16" customHeight="1" s="81" thickBot="1">
      <c r="B18" s="57" t="inlineStr">
        <is>
          <t>LUCRO BRUTO (PERDA)</t>
        </is>
      </c>
      <c r="C18" s="290">
        <f>IF(OR(SUM(C9)&lt;&gt;0,SUM(C16)),SUM(C9)-SUM(C16),"")</f>
        <v/>
      </c>
      <c r="D18" s="290">
        <f>IF(OR(SUM(D9)&lt;&gt;0,SUM(D16)),SUM(D9)-SUM(D16),"")</f>
        <v/>
      </c>
      <c r="E18" s="290">
        <f>IF(OR(SUM(E9)&lt;&gt;0,SUM(E16)),SUM(E9)-SUM(E16),"")</f>
        <v/>
      </c>
    </row>
    <row r="19" ht="16" customHeight="1" s="81" thickTop="1">
      <c r="B19" s="49" t="n"/>
      <c r="C19" s="45" t="n"/>
      <c r="D19" s="45" t="n"/>
      <c r="E19" s="45" t="n"/>
    </row>
    <row r="20">
      <c r="B20" s="47" t="inlineStr">
        <is>
          <t>DESPESAS OPERACIONAIS</t>
        </is>
      </c>
      <c r="C20" s="55">
        <f>C6</f>
        <v/>
      </c>
      <c r="D20" s="55">
        <f>D6</f>
        <v/>
      </c>
      <c r="E20" s="55">
        <f>E6</f>
        <v/>
      </c>
    </row>
    <row r="21">
      <c r="B21" s="49" t="inlineStr">
        <is>
          <t>VENDER</t>
        </is>
      </c>
      <c r="C21" s="45" t="n"/>
      <c r="D21" s="45" t="n"/>
      <c r="E21" s="45" t="n"/>
    </row>
    <row r="22">
      <c r="B22" s="51" t="inlineStr">
        <is>
          <t>Salários e Salários</t>
        </is>
      </c>
      <c r="C22" s="286" t="n">
        <v>0</v>
      </c>
      <c r="D22" s="286" t="n">
        <v>0</v>
      </c>
      <c r="E22" s="286" t="n">
        <v>0</v>
      </c>
    </row>
    <row r="23">
      <c r="B23" s="51" t="inlineStr">
        <is>
          <t>Comissões</t>
        </is>
      </c>
      <c r="C23" s="286" t="n">
        <v>0</v>
      </c>
      <c r="D23" s="286" t="n">
        <v>0</v>
      </c>
      <c r="E23" s="286" t="n">
        <v>0</v>
      </c>
    </row>
    <row r="24">
      <c r="B24" s="51" t="inlineStr">
        <is>
          <t>Publicidade</t>
        </is>
      </c>
      <c r="C24" s="286" t="n">
        <v>0</v>
      </c>
      <c r="D24" s="286" t="n">
        <v>0</v>
      </c>
      <c r="E24" s="286" t="n">
        <v>0</v>
      </c>
    </row>
    <row r="25">
      <c r="B25" s="51" t="inlineStr">
        <is>
          <t>Depreciação</t>
        </is>
      </c>
      <c r="C25" s="286" t="n">
        <v>0</v>
      </c>
      <c r="D25" s="286" t="n">
        <v>0</v>
      </c>
      <c r="E25" s="286" t="n">
        <v>0</v>
      </c>
    </row>
    <row r="26" ht="16" customHeight="1" s="81" thickBot="1">
      <c r="B26" s="51" t="inlineStr">
        <is>
          <t>Outras (ou seja, Taxas Profissionais)</t>
        </is>
      </c>
      <c r="C26" s="287" t="n">
        <v>0</v>
      </c>
      <c r="D26" s="287" t="n">
        <v>0</v>
      </c>
      <c r="E26" s="287" t="n">
        <v>0</v>
      </c>
    </row>
    <row r="27">
      <c r="B27" s="53" t="inlineStr">
        <is>
          <t>DESPESAS TOTAIS DE VENDA</t>
        </is>
      </c>
      <c r="C27" s="288">
        <f>IF(SUM(C22:C26),SUM(C22:C26),"")</f>
        <v/>
      </c>
      <c r="D27" s="288">
        <f>IF(SUM(D22:D26),SUM(D22:D26),"")</f>
        <v/>
      </c>
      <c r="E27" s="288">
        <f>IF(SUM(E22:E26),SUM(E22:E26),"")</f>
        <v/>
      </c>
    </row>
    <row r="28">
      <c r="B28" s="49" t="n"/>
      <c r="C28" s="45" t="n"/>
      <c r="D28" s="45" t="n"/>
      <c r="E28" s="45" t="n"/>
    </row>
    <row r="29">
      <c r="B29" s="47" t="inlineStr">
        <is>
          <t>GERAL E ADMINISTRAÇÃO</t>
        </is>
      </c>
      <c r="C29" s="55">
        <f>C6</f>
        <v/>
      </c>
      <c r="D29" s="55">
        <f>D6</f>
        <v/>
      </c>
      <c r="E29" s="55">
        <f>E6</f>
        <v/>
      </c>
    </row>
    <row r="30">
      <c r="B30" s="51" t="inlineStr">
        <is>
          <t>Salários e Salários</t>
        </is>
      </c>
      <c r="C30" s="286" t="n">
        <v>0</v>
      </c>
      <c r="D30" s="286" t="n">
        <v>0</v>
      </c>
      <c r="E30" s="286" t="n">
        <v>0</v>
      </c>
    </row>
    <row r="31">
      <c r="B31" s="51" t="inlineStr">
        <is>
          <t>Benefícios dos funcionários</t>
        </is>
      </c>
      <c r="C31" s="286" t="n">
        <v>0</v>
      </c>
      <c r="D31" s="286" t="n">
        <v>0</v>
      </c>
      <c r="E31" s="286" t="n">
        <v>0</v>
      </c>
    </row>
    <row r="32">
      <c r="B32" s="51" t="inlineStr">
        <is>
          <t>Impostos sobre a folha de pagamento</t>
        </is>
      </c>
      <c r="C32" s="286" t="n">
        <v>0</v>
      </c>
      <c r="D32" s="286" t="n">
        <v>0</v>
      </c>
      <c r="E32" s="286" t="n">
        <v>0</v>
      </c>
    </row>
    <row r="33">
      <c r="B33" s="51" t="inlineStr">
        <is>
          <t>Seguro</t>
        </is>
      </c>
      <c r="C33" s="286" t="n">
        <v>0</v>
      </c>
      <c r="D33" s="286" t="n">
        <v>0</v>
      </c>
      <c r="E33" s="286" t="n">
        <v>0</v>
      </c>
    </row>
    <row r="34">
      <c r="B34" s="51" t="inlineStr">
        <is>
          <t>Alugar</t>
        </is>
      </c>
      <c r="C34" s="286" t="n">
        <v>0</v>
      </c>
      <c r="D34" s="286" t="n">
        <v>0</v>
      </c>
      <c r="E34" s="286" t="n">
        <v>0</v>
      </c>
    </row>
    <row r="35">
      <c r="B35" s="51" t="inlineStr">
        <is>
          <t>Utilidades</t>
        </is>
      </c>
      <c r="C35" s="286" t="n">
        <v>0</v>
      </c>
      <c r="D35" s="286" t="n">
        <v>0</v>
      </c>
      <c r="E35" s="286" t="n">
        <v>0</v>
      </c>
    </row>
    <row r="36">
      <c r="B36" s="51" t="inlineStr">
        <is>
          <t>Depreciação e Amortização</t>
        </is>
      </c>
      <c r="C36" s="286" t="n">
        <v>0</v>
      </c>
      <c r="D36" s="286" t="n">
        <v>0</v>
      </c>
      <c r="E36" s="286" t="n">
        <v>0</v>
      </c>
    </row>
    <row r="37">
      <c r="B37" s="51" t="inlineStr">
        <is>
          <t>Material de escritório</t>
        </is>
      </c>
      <c r="C37" s="286" t="n">
        <v>0</v>
      </c>
      <c r="D37" s="286" t="n">
        <v>0</v>
      </c>
      <c r="E37" s="286" t="n">
        <v>0</v>
      </c>
    </row>
    <row r="38">
      <c r="B38" s="51" t="inlineStr">
        <is>
          <t>Viagens e Entretenimento</t>
        </is>
      </c>
      <c r="C38" s="286" t="n">
        <v>0</v>
      </c>
      <c r="D38" s="286" t="n">
        <v>0</v>
      </c>
      <c r="E38" s="286" t="n">
        <v>0</v>
      </c>
    </row>
    <row r="39">
      <c r="B39" s="51" t="inlineStr">
        <is>
          <t>Porte</t>
        </is>
      </c>
      <c r="C39" s="286" t="n">
        <v>0</v>
      </c>
      <c r="D39" s="286" t="n">
        <v>0</v>
      </c>
      <c r="E39" s="286" t="n">
        <v>0</v>
      </c>
    </row>
    <row r="40">
      <c r="B40" s="51" t="inlineStr">
        <is>
          <t>Manutenção e Aluguel de Equipamentos</t>
        </is>
      </c>
      <c r="C40" s="286" t="n">
        <v>0</v>
      </c>
      <c r="D40" s="286" t="n">
        <v>0</v>
      </c>
      <c r="E40" s="286" t="n">
        <v>0</v>
      </c>
    </row>
    <row r="41">
      <c r="B41" s="51" t="inlineStr">
        <is>
          <t>Interesse</t>
        </is>
      </c>
      <c r="C41" s="286" t="n">
        <v>0</v>
      </c>
      <c r="D41" s="286" t="n">
        <v>0</v>
      </c>
      <c r="E41" s="286" t="n">
        <v>0</v>
      </c>
    </row>
    <row r="42" ht="16" customHeight="1" s="81" thickBot="1">
      <c r="B42" s="51" t="inlineStr">
        <is>
          <t>Móveis e Equipamentos</t>
        </is>
      </c>
      <c r="C42" s="287" t="n">
        <v>0</v>
      </c>
      <c r="D42" s="287" t="n">
        <v>0</v>
      </c>
      <c r="E42" s="287" t="n">
        <v>0</v>
      </c>
    </row>
    <row r="43">
      <c r="B43" s="53" t="inlineStr">
        <is>
          <t>TOTAL DESPESAS GERAIS E ADMINISTRATIVAS</t>
        </is>
      </c>
      <c r="C43" s="291">
        <f>IF(SUM(C30:C42),SUM(C30:C42),"")</f>
        <v/>
      </c>
      <c r="D43" s="291">
        <f>IF(SUM(D30:D42),SUM(D30:D42),"")</f>
        <v/>
      </c>
      <c r="E43" s="291">
        <f>IF(SUM(E30:E42),SUM(E30:E42),"")</f>
        <v/>
      </c>
    </row>
    <row r="44">
      <c r="B44" s="49" t="n"/>
      <c r="C44" s="45" t="n"/>
      <c r="D44" s="45" t="n"/>
      <c r="E44" s="45" t="n"/>
    </row>
    <row r="45" ht="16" customHeight="1" s="81" thickBot="1">
      <c r="B45" s="57" t="inlineStr">
        <is>
          <t>DESPESAS OPERACIONAIS TOTAIS</t>
        </is>
      </c>
      <c r="C45" s="292">
        <f>IF(OR(SUM(C27)&lt;&gt;0,SUM(C43)),SUM(C27)+SUM(C43),"")</f>
        <v/>
      </c>
      <c r="D45" s="292">
        <f>IF(OR(SUM(D27)&lt;&gt;0,SUM(D43)),SUM(D27)+SUM(D43),"")</f>
        <v/>
      </c>
      <c r="E45" s="292">
        <f>IF(OR(SUM(E27)&lt;&gt;0,SUM(E43)),SUM(E27)+SUM(E43),"")</f>
        <v/>
      </c>
    </row>
    <row r="46" ht="16" customHeight="1" s="81" thickTop="1">
      <c r="B46" s="49" t="n"/>
      <c r="C46" s="45" t="n"/>
      <c r="D46" s="45" t="n"/>
      <c r="E46" s="45" t="n"/>
    </row>
    <row r="47">
      <c r="B47" s="61" t="inlineStr">
        <is>
          <t>LUCRO LÍQUIDO ANTES DOS IMPOSTOS</t>
        </is>
      </c>
      <c r="C47" s="293">
        <f>IF(OR(SUM(C18)&lt;&gt;0,C45),SUM(C18)-SUM(C45),"")</f>
        <v/>
      </c>
      <c r="D47" s="293">
        <f>IF(OR(SUM(D18)&lt;&gt;0,D45),SUM(D18)-SUM(D45),"")</f>
        <v/>
      </c>
      <c r="E47" s="293">
        <f>IF(OR(SUM(E18)&lt;&gt;0,E45),SUM(E18)-SUM(E45),"")</f>
        <v/>
      </c>
    </row>
    <row r="48" ht="16" customHeight="1" s="81" thickBot="1">
      <c r="B48" s="66" t="inlineStr">
        <is>
          <t>Impostos sobre a Renda</t>
        </is>
      </c>
      <c r="C48" s="294">
        <f>IF(C47&gt;=0,C47*0.2,"0")</f>
        <v/>
      </c>
      <c r="D48" s="294">
        <f>IF(D47&gt;=0,D47*0.2,"0")</f>
        <v/>
      </c>
      <c r="E48" s="294">
        <f>IF(E47&gt;=0,E47*0.2,"0")</f>
        <v/>
      </c>
    </row>
    <row r="49">
      <c r="B49" s="53" t="inlineStr">
        <is>
          <t>LUCRO LÍQUIDO APÓS IMPOSTOS</t>
        </is>
      </c>
      <c r="C49" s="289">
        <f>IF(OR(SUM(C47)&lt;&gt;0,C48),C47-C48,"")</f>
        <v/>
      </c>
      <c r="D49" s="289">
        <f>IF(OR(SUM(D47)&lt;&gt;0,D48),D47-D48,"")</f>
        <v/>
      </c>
      <c r="E49" s="289">
        <f>IF(OR(SUM(E47)&lt;&gt;0,E48),E47-E48,"")</f>
        <v/>
      </c>
    </row>
    <row r="50">
      <c r="B50" s="49" t="n"/>
      <c r="C50" s="45" t="n"/>
      <c r="D50" s="45" t="n"/>
      <c r="E50" s="45" t="n"/>
    </row>
    <row r="51">
      <c r="B51" s="49" t="inlineStr">
        <is>
          <t>Ganho ou Perda Extraordinário</t>
        </is>
      </c>
      <c r="C51" s="286" t="n">
        <v>0</v>
      </c>
      <c r="D51" s="286" t="n">
        <v>0</v>
      </c>
      <c r="E51" s="286" t="n">
        <v>0</v>
      </c>
    </row>
    <row r="52" ht="16" customHeight="1" s="81" thickBot="1">
      <c r="B52" s="49" t="inlineStr">
        <is>
          <t>Imposto de Renda sobre ganho extraordinário</t>
        </is>
      </c>
      <c r="C52" s="287" t="n">
        <v>0</v>
      </c>
      <c r="D52" s="287" t="n">
        <v>0</v>
      </c>
      <c r="E52" s="287" t="n">
        <v>0</v>
      </c>
    </row>
    <row r="53">
      <c r="B53" s="53" t="inlineStr">
        <is>
          <t>LUCRO LÍQUIDO (PERDA)</t>
        </is>
      </c>
      <c r="C53" s="291">
        <f>IF(OR(OR(SUM(C49)&lt;&gt;0,C51),C52),C49+C51-C52,"")</f>
        <v/>
      </c>
      <c r="D53" s="291">
        <f>IF(OR(OR(SUM(D49)&lt;&gt;0,D51),D52),D49+D51-D52,"")</f>
        <v/>
      </c>
      <c r="E53" s="291">
        <f>IF(OR(OR(SUM(E49)&lt;&gt;0,E51),E52),E49+E51-E52,"")</f>
        <v/>
      </c>
    </row>
  </sheetData>
  <mergeCells count="1">
    <mergeCell ref="D1:E1"/>
  </mergeCells>
  <pageMargins left="0.4" right="0.4" top="0.4" bottom="0.4" header="0" footer="0"/>
  <pageSetup orientation="portrait" scale="89" horizontalDpi="0" verticalDpi="0"/>
</worksheet>
</file>

<file path=xl/worksheets/sheet17.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68" min="1" max="1"/>
    <col width="88.33203125" customWidth="1" style="68" min="2" max="2"/>
    <col width="10.83203125" customWidth="1" style="68" min="3" max="16384"/>
  </cols>
  <sheetData>
    <row r="1" ht="20" customHeight="1" s="81"/>
    <row r="2" ht="105" customHeight="1" s="81">
      <c r="B2" s="6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B3"/>
  <sheetViews>
    <sheetView showGridLines="0" workbookViewId="0">
      <selection activeCell="K25" sqref="K2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RESUMO</t>
        </is>
      </c>
    </row>
    <row r="2" ht="35" customHeight="1" s="81">
      <c r="B2" s="230" t="inlineStr">
        <is>
          <t>Esta seção é escrita por último e resume todos os pontos-chave do seu plano de negócios de forma concisa. 
Esta é a sua oportunidade de capturar a atenção do seu leitor e ganhar o buy-in.</t>
        </is>
      </c>
    </row>
    <row r="3" ht="409" customHeight="1" s="81" thickBot="1">
      <c r="B3" s="228" t="n"/>
    </row>
  </sheetData>
  <pageMargins left="0.4" right="0.4" top="0.4" bottom="0.4" header="0" footer="0"/>
  <pageSetup orientation="portrait" scale="99" horizontalDpi="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D6"/>
  <sheetViews>
    <sheetView showGridLines="0" workbookViewId="0">
      <selection activeCell="K36" sqref="K36"/>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VISÃO GERAL DA EMPRESA</t>
        </is>
      </c>
      <c r="C1" s="24" t="n"/>
      <c r="D1" s="24" t="n"/>
    </row>
    <row r="2" ht="35" customHeight="1" s="81">
      <c r="B2" s="230" t="inlineStr">
        <is>
          <t>Forneça uma descrição da natureza geral do seu negócio e da indústria em que opera. Inclua detalhes como tendências do setor, demografia e influências governamentais e econômicas.</t>
        </is>
      </c>
      <c r="C2" s="24" t="n"/>
      <c r="D2" s="24" t="n"/>
    </row>
    <row r="3" ht="250" customHeight="1" s="81" thickBot="1">
      <c r="B3" s="228" t="n"/>
    </row>
    <row r="4"/>
    <row r="5" ht="35" customHeight="1" s="81">
      <c r="B5" s="87" t="inlineStr">
        <is>
          <t>DECLARAÇÃO DE MISSÃO E VISÃO</t>
        </is>
      </c>
      <c r="C5" s="24" t="n"/>
      <c r="D5" s="24" t="n"/>
    </row>
    <row r="6" ht="250" customHeight="1" s="81" thickBot="1">
      <c r="B6" s="173" t="n"/>
    </row>
  </sheetData>
  <pageMargins left="0.4" right="0.4" top="0.4" bottom="0.4" header="0" footer="0"/>
  <pageSetup orientation="portrait" scale="99" horizontalDpi="0" verticalDpi="0"/>
</worksheet>
</file>

<file path=xl/worksheets/sheet4.xml><?xml version="1.0" encoding="utf-8"?>
<worksheet xmlns="http://schemas.openxmlformats.org/spreadsheetml/2006/main">
  <sheetPr>
    <tabColor theme="3" tint="0.7999816888943144"/>
    <outlinePr summaryBelow="1" summaryRight="1"/>
    <pageSetUpPr fitToPage="1"/>
  </sheetPr>
  <dimension ref="A1:H26"/>
  <sheetViews>
    <sheetView showGridLines="0" workbookViewId="0">
      <selection activeCell="K48" sqref="K48"/>
    </sheetView>
  </sheetViews>
  <sheetFormatPr baseColWidth="8" defaultColWidth="10.6640625" defaultRowHeight="15.5"/>
  <cols>
    <col width="3.33203125" customWidth="1" style="81" min="1" max="1"/>
    <col width="5.83203125" customWidth="1" style="81" min="2" max="2"/>
    <col width="57.83203125" customWidth="1" style="81" min="3" max="3"/>
    <col width="20.83203125" customWidth="1" style="81" min="4" max="4"/>
    <col width="3.33203125" customWidth="1" style="81" min="5" max="5"/>
    <col width="5.83203125" customWidth="1" style="81" min="6" max="6"/>
    <col width="57.83203125" customWidth="1" style="81" min="7" max="7"/>
    <col width="20.83203125" customWidth="1" style="81" min="8" max="8"/>
    <col width="3.33203125" customWidth="1" style="81" min="9" max="9"/>
  </cols>
  <sheetData>
    <row r="1" ht="40" customHeight="1" s="81">
      <c r="A1" s="193" t="n"/>
      <c r="B1" s="219" t="inlineStr">
        <is>
          <t>MATRIZ DE ANÁLISE SWOT</t>
        </is>
      </c>
      <c r="C1" s="218" t="n"/>
      <c r="D1" s="218" t="n"/>
      <c r="E1" s="193" t="n"/>
      <c r="F1" s="193" t="n"/>
      <c r="G1" s="193" t="n"/>
      <c r="H1" s="193" t="n"/>
    </row>
    <row r="2" ht="23" customHeight="1" s="81">
      <c r="A2" s="193" t="n"/>
      <c r="B2" s="217" t="n"/>
      <c r="C2" s="216" t="inlineStr">
        <is>
          <t>FATORES INTERNOS</t>
        </is>
      </c>
      <c r="D2" s="215" t="n"/>
      <c r="E2" s="193" t="n"/>
      <c r="F2" s="217" t="n"/>
      <c r="G2" s="216" t="inlineStr">
        <is>
          <t>FATORES INTERNOS</t>
        </is>
      </c>
      <c r="H2" s="215" t="n"/>
    </row>
    <row r="3" ht="23" customHeight="1" s="81">
      <c r="A3" s="193" t="n"/>
      <c r="B3" s="214" t="n"/>
      <c r="C3" s="213" t="inlineStr">
        <is>
          <t>PONTOS FORTES (+)</t>
        </is>
      </c>
      <c r="D3" s="212" t="inlineStr">
        <is>
          <t>IMPORTÂNCIA</t>
        </is>
      </c>
      <c r="E3" s="193" t="n"/>
      <c r="F3" s="214" t="n"/>
      <c r="G3" s="213" t="inlineStr">
        <is>
          <t>FRAQUEZAS (-)</t>
        </is>
      </c>
      <c r="H3" s="212" t="inlineStr">
        <is>
          <t>IMPORTÂNCIA</t>
        </is>
      </c>
    </row>
    <row r="4" ht="35" customHeight="1" s="81">
      <c r="A4" s="193" t="n"/>
      <c r="B4" s="211" t="n">
        <v>1</v>
      </c>
      <c r="C4" s="210" t="n"/>
      <c r="D4" s="206" t="n"/>
      <c r="E4" s="193" t="n"/>
      <c r="F4" s="211" t="n">
        <v>1</v>
      </c>
      <c r="G4" s="210" t="n"/>
      <c r="H4" s="206" t="n"/>
    </row>
    <row r="5" ht="35" customHeight="1" s="81">
      <c r="A5" s="193" t="n"/>
      <c r="B5" s="209">
        <f>B4+1</f>
        <v/>
      </c>
      <c r="C5" s="208" t="n"/>
      <c r="D5" s="207" t="n"/>
      <c r="E5" s="193" t="n"/>
      <c r="F5" s="209">
        <f>F4+1</f>
        <v/>
      </c>
      <c r="G5" s="208" t="n"/>
      <c r="H5" s="207" t="n"/>
    </row>
    <row r="6" ht="35" customHeight="1" s="81">
      <c r="A6" s="193" t="n"/>
      <c r="B6" s="196">
        <f>B5+1</f>
        <v/>
      </c>
      <c r="C6" s="195" t="n"/>
      <c r="D6" s="206" t="n"/>
      <c r="E6" s="193" t="n"/>
      <c r="F6" s="196">
        <f>F5+1</f>
        <v/>
      </c>
      <c r="G6" s="195" t="n"/>
      <c r="H6" s="206" t="n"/>
    </row>
    <row r="7" ht="35" customHeight="1" s="81">
      <c r="A7" s="193" t="n"/>
      <c r="B7" s="209">
        <f>B6+1</f>
        <v/>
      </c>
      <c r="C7" s="208" t="n"/>
      <c r="D7" s="207" t="n"/>
      <c r="E7" s="193" t="n"/>
      <c r="F7" s="209">
        <f>F6+1</f>
        <v/>
      </c>
      <c r="G7" s="208" t="n"/>
      <c r="H7" s="207" t="n"/>
    </row>
    <row r="8" ht="35" customHeight="1" s="81">
      <c r="A8" s="193" t="n"/>
      <c r="B8" s="196">
        <f>B7+1</f>
        <v/>
      </c>
      <c r="C8" s="195" t="n"/>
      <c r="D8" s="206" t="n"/>
      <c r="E8" s="193" t="n"/>
      <c r="F8" s="196">
        <f>F7+1</f>
        <v/>
      </c>
      <c r="G8" s="195" t="n"/>
      <c r="H8" s="206" t="n"/>
    </row>
    <row r="9" ht="35" customHeight="1" s="81">
      <c r="A9" s="193" t="n"/>
      <c r="B9" s="209">
        <f>B8+1</f>
        <v/>
      </c>
      <c r="C9" s="208" t="n"/>
      <c r="D9" s="207" t="n"/>
      <c r="E9" s="193" t="n"/>
      <c r="F9" s="209">
        <f>F8+1</f>
        <v/>
      </c>
      <c r="G9" s="208" t="n"/>
      <c r="H9" s="207" t="n"/>
    </row>
    <row r="10" ht="35" customHeight="1" s="81">
      <c r="A10" s="193" t="n"/>
      <c r="B10" s="196">
        <f>B9+1</f>
        <v/>
      </c>
      <c r="C10" s="195" t="n"/>
      <c r="D10" s="206" t="n"/>
      <c r="E10" s="193" t="n"/>
      <c r="F10" s="196">
        <f>F9+1</f>
        <v/>
      </c>
      <c r="G10" s="195" t="n"/>
      <c r="H10" s="206" t="n"/>
    </row>
    <row r="11" ht="35" customHeight="1" s="81">
      <c r="A11" s="193" t="n"/>
      <c r="B11" s="209">
        <f>B10+1</f>
        <v/>
      </c>
      <c r="C11" s="208" t="n"/>
      <c r="D11" s="207" t="n"/>
      <c r="E11" s="193" t="n"/>
      <c r="F11" s="209">
        <f>F10+1</f>
        <v/>
      </c>
      <c r="G11" s="208" t="n"/>
      <c r="H11" s="207" t="n"/>
    </row>
    <row r="12" ht="35" customHeight="1" s="81">
      <c r="A12" s="193" t="n"/>
      <c r="B12" s="196">
        <f>B11+1</f>
        <v/>
      </c>
      <c r="C12" s="195" t="n"/>
      <c r="D12" s="206" t="n"/>
      <c r="E12" s="193" t="n"/>
      <c r="F12" s="196">
        <f>F11+1</f>
        <v/>
      </c>
      <c r="G12" s="195" t="n"/>
      <c r="H12" s="206" t="n"/>
    </row>
    <row r="13" ht="35" customHeight="1" s="81" thickBot="1">
      <c r="A13" s="193" t="n"/>
      <c r="B13" s="176">
        <f>B12+1</f>
        <v/>
      </c>
      <c r="C13" s="228" t="n"/>
      <c r="D13" s="205" t="n"/>
      <c r="E13" s="193" t="n"/>
      <c r="F13" s="176">
        <f>F12+1</f>
        <v/>
      </c>
      <c r="G13" s="228" t="n"/>
      <c r="H13" s="205" t="n"/>
    </row>
    <row r="14">
      <c r="A14" s="193" t="n"/>
      <c r="B14" s="193" t="n"/>
      <c r="C14" s="193" t="n"/>
      <c r="D14" s="193" t="n"/>
      <c r="E14" s="193" t="n"/>
      <c r="F14" s="193" t="n"/>
      <c r="G14" s="193" t="n"/>
      <c r="H14" s="193" t="n"/>
    </row>
    <row r="15" ht="23" customHeight="1" s="81">
      <c r="A15" s="193" t="n"/>
      <c r="B15" s="204" t="n"/>
      <c r="C15" s="203" t="inlineStr">
        <is>
          <t>FATORES EXTERNOS</t>
        </is>
      </c>
      <c r="D15" s="202" t="n"/>
      <c r="E15" s="193" t="n"/>
      <c r="F15" s="204" t="n"/>
      <c r="G15" s="203" t="inlineStr">
        <is>
          <t>FATORES EXTERNOS</t>
        </is>
      </c>
      <c r="H15" s="202" t="n"/>
    </row>
    <row r="16" ht="23" customHeight="1" s="81">
      <c r="A16" s="193" t="n"/>
      <c r="B16" s="201" t="n"/>
      <c r="C16" s="201" t="inlineStr">
        <is>
          <t>OPORTUNIDADES (+)</t>
        </is>
      </c>
      <c r="D16" s="200" t="inlineStr">
        <is>
          <t>IMPORTÂNCIA</t>
        </is>
      </c>
      <c r="E16" s="193" t="n"/>
      <c r="F16" s="201" t="n"/>
      <c r="G16" s="201" t="inlineStr">
        <is>
          <t>AMEAÇAS (-)</t>
        </is>
      </c>
      <c r="H16" s="200" t="inlineStr">
        <is>
          <t>IMPORTÂNCIA</t>
        </is>
      </c>
    </row>
    <row r="17" ht="35" customHeight="1" s="81">
      <c r="A17" s="193" t="n"/>
      <c r="B17" s="196" t="n">
        <v>1</v>
      </c>
      <c r="C17" s="195" t="n"/>
      <c r="D17" s="194" t="n"/>
      <c r="E17" s="193" t="n"/>
      <c r="F17" s="196" t="n">
        <v>1</v>
      </c>
      <c r="G17" s="195" t="n"/>
      <c r="H17" s="194" t="n"/>
    </row>
    <row r="18" ht="35" customHeight="1" s="81">
      <c r="A18" s="193" t="n"/>
      <c r="B18" s="199">
        <f>B17+1</f>
        <v/>
      </c>
      <c r="C18" s="198" t="n"/>
      <c r="D18" s="197" t="n"/>
      <c r="E18" s="193" t="n"/>
      <c r="F18" s="199">
        <f>F17+1</f>
        <v/>
      </c>
      <c r="G18" s="198" t="n"/>
      <c r="H18" s="197" t="n"/>
    </row>
    <row r="19" ht="35" customHeight="1" s="81">
      <c r="A19" s="193" t="n"/>
      <c r="B19" s="196">
        <f>B18+1</f>
        <v/>
      </c>
      <c r="C19" s="195" t="n"/>
      <c r="D19" s="194" t="n"/>
      <c r="E19" s="193" t="n"/>
      <c r="F19" s="196">
        <f>F18+1</f>
        <v/>
      </c>
      <c r="G19" s="195" t="n"/>
      <c r="H19" s="194" t="n"/>
    </row>
    <row r="20" ht="35" customHeight="1" s="81">
      <c r="A20" s="193" t="n"/>
      <c r="B20" s="199">
        <f>B19+1</f>
        <v/>
      </c>
      <c r="C20" s="198" t="n"/>
      <c r="D20" s="197" t="n"/>
      <c r="E20" s="193" t="n"/>
      <c r="F20" s="199">
        <f>F19+1</f>
        <v/>
      </c>
      <c r="G20" s="198" t="n"/>
      <c r="H20" s="197" t="n"/>
    </row>
    <row r="21" ht="35" customHeight="1" s="81">
      <c r="A21" s="193" t="n"/>
      <c r="B21" s="196">
        <f>B20+1</f>
        <v/>
      </c>
      <c r="C21" s="195" t="n"/>
      <c r="D21" s="194" t="n"/>
      <c r="E21" s="193" t="n"/>
      <c r="F21" s="196">
        <f>F20+1</f>
        <v/>
      </c>
      <c r="G21" s="195" t="n"/>
      <c r="H21" s="194" t="n"/>
    </row>
    <row r="22" ht="35" customHeight="1" s="81">
      <c r="A22" s="193" t="n"/>
      <c r="B22" s="199">
        <f>B21+1</f>
        <v/>
      </c>
      <c r="C22" s="198" t="n"/>
      <c r="D22" s="197" t="n"/>
      <c r="E22" s="193" t="n"/>
      <c r="F22" s="199">
        <f>F21+1</f>
        <v/>
      </c>
      <c r="G22" s="198" t="n"/>
      <c r="H22" s="197" t="n"/>
    </row>
    <row r="23" ht="35" customHeight="1" s="81">
      <c r="A23" s="193" t="n"/>
      <c r="B23" s="196">
        <f>B22+1</f>
        <v/>
      </c>
      <c r="C23" s="195" t="n"/>
      <c r="D23" s="194" t="n"/>
      <c r="E23" s="193" t="n"/>
      <c r="F23" s="196">
        <f>F22+1</f>
        <v/>
      </c>
      <c r="G23" s="195" t="n"/>
      <c r="H23" s="194" t="n"/>
    </row>
    <row r="24" ht="35" customHeight="1" s="81">
      <c r="A24" s="193" t="n"/>
      <c r="B24" s="199">
        <f>B23+1</f>
        <v/>
      </c>
      <c r="C24" s="198" t="n"/>
      <c r="D24" s="197" t="n"/>
      <c r="E24" s="193" t="n"/>
      <c r="F24" s="199">
        <f>F23+1</f>
        <v/>
      </c>
      <c r="G24" s="198" t="n"/>
      <c r="H24" s="197" t="n"/>
    </row>
    <row r="25" ht="35" customHeight="1" s="81">
      <c r="A25" s="193" t="n"/>
      <c r="B25" s="196">
        <f>B24+1</f>
        <v/>
      </c>
      <c r="C25" s="195" t="n"/>
      <c r="D25" s="194" t="n"/>
      <c r="E25" s="193" t="n"/>
      <c r="F25" s="196">
        <f>F24+1</f>
        <v/>
      </c>
      <c r="G25" s="195" t="n"/>
      <c r="H25" s="194" t="n"/>
    </row>
    <row r="26" ht="35" customHeight="1" s="81" thickBot="1">
      <c r="A26" s="193" t="n"/>
      <c r="B26" s="192">
        <f>B25+1</f>
        <v/>
      </c>
      <c r="C26" s="173" t="n"/>
      <c r="D26" s="191" t="n"/>
      <c r="E26" s="193" t="n"/>
      <c r="F26" s="192">
        <f>F25+1</f>
        <v/>
      </c>
      <c r="G26" s="173" t="n"/>
      <c r="H26" s="191" t="n"/>
    </row>
  </sheetData>
  <pageMargins left="0.4" right="0.4" top="0.4" bottom="0.4" header="0" footer="0"/>
  <pageSetup orientation="landscape" scale="71"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D8"/>
  <sheetViews>
    <sheetView showGridLines="0" workbookViewId="0">
      <selection activeCell="J41" sqref="J41"/>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PROBLEMA E SOLUÇÃO</t>
        </is>
      </c>
      <c r="C1" s="24" t="n"/>
      <c r="D1" s="24" t="n"/>
    </row>
    <row r="2" ht="25" customFormat="1" customHeight="1" s="99">
      <c r="B2" s="100" t="inlineStr">
        <is>
          <t>PROBLEMA</t>
        </is>
      </c>
      <c r="C2" s="101" t="n"/>
    </row>
    <row r="3" ht="20" customHeight="1" s="81">
      <c r="B3" s="230" t="inlineStr">
        <is>
          <t>Que pontos de dor estamos abordando?</t>
        </is>
      </c>
      <c r="C3" s="24" t="n"/>
      <c r="D3" s="24" t="n"/>
    </row>
    <row r="4" ht="250" customHeight="1" s="81" thickBot="1">
      <c r="B4" s="228" t="n"/>
    </row>
    <row r="5"/>
    <row r="6" ht="25" customFormat="1" customHeight="1" s="99">
      <c r="B6" s="100" t="inlineStr">
        <is>
          <t>SOLUÇÃO</t>
        </is>
      </c>
      <c r="C6" s="101" t="n"/>
    </row>
    <row r="7" ht="20" customHeight="1" s="81">
      <c r="B7" s="230" t="inlineStr">
        <is>
          <t>Como estamos resolvendo o problema?</t>
        </is>
      </c>
      <c r="C7" s="24" t="n"/>
      <c r="D7" s="24" t="n"/>
    </row>
    <row r="8" ht="250" customHeight="1" s="81" thickBot="1">
      <c r="B8" s="173" t="n"/>
    </row>
  </sheetData>
  <pageMargins left="0.4" right="0.4" top="0.4" bottom="0.4" header="0" footer="0"/>
  <pageSetup orientation="portrait" scale="99" horizontalDpi="0" verticalDpi="0"/>
</worksheet>
</file>

<file path=xl/worksheets/sheet6.xml><?xml version="1.0" encoding="utf-8"?>
<worksheet xmlns="http://schemas.openxmlformats.org/spreadsheetml/2006/main">
  <sheetPr>
    <tabColor theme="3" tint="0.7999816888943144"/>
    <outlinePr summaryBelow="1" summaryRight="1"/>
    <pageSetUpPr fitToPage="1"/>
  </sheetPr>
  <dimension ref="A1:F26"/>
  <sheetViews>
    <sheetView showGridLines="0" workbookViewId="0">
      <selection activeCell="M53" sqref="M53"/>
    </sheetView>
  </sheetViews>
  <sheetFormatPr baseColWidth="8" defaultColWidth="10.6640625" defaultRowHeight="15.5"/>
  <cols>
    <col width="3.33203125" customWidth="1" style="81" min="1" max="1"/>
    <col width="21.83203125" customWidth="1" style="81" min="2" max="2"/>
    <col width="45.83203125" customWidth="1" style="81" min="3" max="3"/>
    <col width="3.33203125" customWidth="1" style="81" min="4" max="4"/>
    <col width="21.83203125" customWidth="1" style="81" min="5" max="5"/>
    <col width="45.83203125" customWidth="1" style="81" min="6" max="6"/>
    <col width="3.33203125" customWidth="1" style="81" min="7" max="7"/>
  </cols>
  <sheetData>
    <row r="1" ht="35" customHeight="1" s="81">
      <c r="B1" s="87" t="inlineStr">
        <is>
          <t>MERCADO-ALVO</t>
        </is>
      </c>
      <c r="C1" s="24" t="n"/>
      <c r="D1" s="24" t="n"/>
      <c r="E1" s="24" t="n"/>
    </row>
    <row r="2" ht="25" customFormat="1" customHeight="1" s="99">
      <c r="B2" s="100" t="inlineStr">
        <is>
          <t>SEGMENTO 1</t>
        </is>
      </c>
      <c r="C2" s="101" t="n"/>
      <c r="D2" s="101" t="n"/>
      <c r="E2" s="100" t="inlineStr">
        <is>
          <t>SEGMENTO 2</t>
        </is>
      </c>
    </row>
    <row r="3" ht="20" customHeight="1" s="81">
      <c r="B3" s="181" t="inlineStr">
        <is>
          <t>DEMOGRÁFICO</t>
        </is>
      </c>
      <c r="C3" s="182" t="n"/>
      <c r="D3" s="180" t="n"/>
      <c r="E3" s="187" t="inlineStr">
        <is>
          <t>DEMOGRÁFICO</t>
        </is>
      </c>
      <c r="F3" s="188" t="n"/>
    </row>
    <row r="4" ht="25" customHeight="1" s="81">
      <c r="B4" s="133" t="inlineStr">
        <is>
          <t>Gênero</t>
        </is>
      </c>
      <c r="C4" s="102" t="n"/>
      <c r="D4" s="49" t="n"/>
      <c r="E4" s="185" t="inlineStr">
        <is>
          <t>Gênero</t>
        </is>
      </c>
      <c r="F4" s="102" t="n"/>
    </row>
    <row r="5" ht="25" customHeight="1" s="81">
      <c r="B5" s="133" t="inlineStr">
        <is>
          <t>Idade</t>
        </is>
      </c>
      <c r="C5" s="102" t="n"/>
      <c r="D5" s="49" t="n"/>
      <c r="E5" s="185" t="inlineStr">
        <is>
          <t>Idade</t>
        </is>
      </c>
      <c r="F5" s="102" t="n"/>
    </row>
    <row r="6" ht="25" customHeight="1" s="81">
      <c r="B6" s="133" t="inlineStr">
        <is>
          <t>Rendimento</t>
        </is>
      </c>
      <c r="C6" s="102" t="n"/>
      <c r="D6" s="49" t="n"/>
      <c r="E6" s="185" t="inlineStr">
        <is>
          <t>Rendimento</t>
        </is>
      </c>
      <c r="F6" s="102" t="n"/>
    </row>
    <row r="7" ht="25" customHeight="1" s="81">
      <c r="B7" s="133" t="inlineStr">
        <is>
          <t>Educação</t>
        </is>
      </c>
      <c r="C7" s="102" t="n"/>
      <c r="D7" s="49" t="n"/>
      <c r="E7" s="185" t="inlineStr">
        <is>
          <t>Educação</t>
        </is>
      </c>
      <c r="F7" s="102" t="n"/>
    </row>
    <row r="8" ht="25" customHeight="1" s="81" thickBot="1">
      <c r="B8" s="179" t="inlineStr">
        <is>
          <t>Estado civil</t>
        </is>
      </c>
      <c r="C8" s="104" t="n"/>
      <c r="D8" s="49" t="n"/>
      <c r="E8" s="186" t="inlineStr">
        <is>
          <t>Estado civil</t>
        </is>
      </c>
      <c r="F8" s="104" t="n"/>
    </row>
    <row r="9" ht="20" customHeight="1" s="81">
      <c r="B9" s="183" t="inlineStr">
        <is>
          <t>PSICOGRÁFICO</t>
        </is>
      </c>
      <c r="C9" s="184" t="n"/>
      <c r="D9" s="49" t="n"/>
      <c r="E9" s="189" t="inlineStr">
        <is>
          <t>PSICOGRÁFICO</t>
        </is>
      </c>
      <c r="F9" s="190" t="n"/>
    </row>
    <row r="10" ht="25" customHeight="1" s="81">
      <c r="B10" s="133" t="inlineStr">
        <is>
          <t>Estatuto social</t>
        </is>
      </c>
      <c r="C10" s="102" t="n"/>
      <c r="D10" s="49" t="n"/>
      <c r="E10" s="185" t="inlineStr">
        <is>
          <t>Estatuto social</t>
        </is>
      </c>
      <c r="F10" s="102" t="n"/>
    </row>
    <row r="11" ht="25" customHeight="1" s="81">
      <c r="B11" s="133" t="inlineStr">
        <is>
          <t>Crenças</t>
        </is>
      </c>
      <c r="C11" s="102" t="n"/>
      <c r="D11" s="49" t="n"/>
      <c r="E11" s="185" t="inlineStr">
        <is>
          <t>Crenças</t>
        </is>
      </c>
      <c r="F11" s="102" t="n"/>
    </row>
    <row r="12" ht="25" customHeight="1" s="81">
      <c r="B12" s="133" t="inlineStr">
        <is>
          <t>Valores</t>
        </is>
      </c>
      <c r="C12" s="102" t="n"/>
      <c r="D12" s="49" t="n"/>
      <c r="E12" s="185" t="inlineStr">
        <is>
          <t>Valores</t>
        </is>
      </c>
      <c r="F12" s="102" t="n"/>
    </row>
    <row r="13" ht="25" customHeight="1" s="81">
      <c r="B13" s="133" t="inlineStr">
        <is>
          <t>Interesses</t>
        </is>
      </c>
      <c r="C13" s="102" t="n"/>
      <c r="D13" s="49" t="n"/>
      <c r="E13" s="185" t="inlineStr">
        <is>
          <t>Interesses</t>
        </is>
      </c>
      <c r="F13" s="102" t="n"/>
    </row>
    <row r="14" ht="25" customHeight="1" s="81" thickBot="1">
      <c r="B14" s="179" t="inlineStr">
        <is>
          <t>Preferências de estilo de vida</t>
        </is>
      </c>
      <c r="C14" s="104" t="n"/>
      <c r="D14" s="49" t="n"/>
      <c r="E14" s="186" t="inlineStr">
        <is>
          <t>Preferências de estilo de vida</t>
        </is>
      </c>
      <c r="F14" s="104" t="n"/>
    </row>
    <row r="15" ht="20" customHeight="1" s="81">
      <c r="B15" s="183" t="inlineStr">
        <is>
          <t>GEOGRÁFICO</t>
        </is>
      </c>
      <c r="C15" s="184" t="n"/>
      <c r="D15" s="49" t="n"/>
      <c r="E15" s="189" t="inlineStr">
        <is>
          <t>GEOGRÁFICO</t>
        </is>
      </c>
      <c r="F15" s="190" t="n"/>
    </row>
    <row r="16" ht="25" customHeight="1" s="81">
      <c r="B16" s="133" t="inlineStr">
        <is>
          <t>Província ou Estado</t>
        </is>
      </c>
      <c r="C16" s="102" t="n"/>
      <c r="D16" s="49" t="n"/>
      <c r="E16" s="185" t="inlineStr">
        <is>
          <t>Província ou Estado</t>
        </is>
      </c>
      <c r="F16" s="102" t="n"/>
    </row>
    <row r="17" ht="25" customHeight="1" s="81">
      <c r="B17" s="133" t="inlineStr">
        <is>
          <t>Cidade</t>
        </is>
      </c>
      <c r="C17" s="102" t="n"/>
      <c r="D17" s="49" t="n"/>
      <c r="E17" s="185" t="inlineStr">
        <is>
          <t>Cidade</t>
        </is>
      </c>
      <c r="F17" s="102" t="n"/>
    </row>
    <row r="18" ht="25" customHeight="1" s="81">
      <c r="B18" s="133" t="inlineStr">
        <is>
          <t>Região</t>
        </is>
      </c>
      <c r="C18" s="102" t="n"/>
      <c r="D18" s="49" t="n"/>
      <c r="E18" s="185" t="inlineStr">
        <is>
          <t>Região</t>
        </is>
      </c>
      <c r="F18" s="102" t="n"/>
    </row>
    <row r="19" ht="25" customHeight="1" s="81">
      <c r="B19" s="133" t="inlineStr">
        <is>
          <t>Código Postal</t>
        </is>
      </c>
      <c r="C19" s="102" t="n"/>
      <c r="D19" s="49" t="n"/>
      <c r="E19" s="185" t="inlineStr">
        <is>
          <t>Código Postal</t>
        </is>
      </c>
      <c r="F19" s="102" t="n"/>
    </row>
    <row r="20" ht="25" customHeight="1" s="81" thickBot="1">
      <c r="B20" s="179" t="inlineStr">
        <is>
          <t>Vizinhança</t>
        </is>
      </c>
      <c r="C20" s="104" t="n"/>
      <c r="D20" s="49" t="n"/>
      <c r="E20" s="186" t="inlineStr">
        <is>
          <t>Vizinhança</t>
        </is>
      </c>
      <c r="F20" s="104" t="n"/>
    </row>
    <row r="21" ht="20" customHeight="1" s="81">
      <c r="B21" s="183" t="inlineStr">
        <is>
          <t>COMPORTAMENTO</t>
        </is>
      </c>
      <c r="C21" s="184" t="n"/>
      <c r="D21" s="49" t="n"/>
      <c r="E21" s="189" t="inlineStr">
        <is>
          <t>COMPORTAMENTO</t>
        </is>
      </c>
      <c r="F21" s="190" t="n"/>
    </row>
    <row r="22" ht="25" customHeight="1" s="81">
      <c r="B22" s="133" t="inlineStr">
        <is>
          <t>Hábitos</t>
        </is>
      </c>
      <c r="C22" s="102" t="n"/>
      <c r="D22" s="49" t="n"/>
      <c r="E22" s="185" t="inlineStr">
        <is>
          <t>Hábitos</t>
        </is>
      </c>
      <c r="F22" s="102" t="n"/>
    </row>
    <row r="23" ht="25" customHeight="1" s="81">
      <c r="B23" s="133" t="inlineStr">
        <is>
          <t>Status do usuário</t>
        </is>
      </c>
      <c r="C23" s="102" t="n"/>
      <c r="D23" s="49" t="n"/>
      <c r="E23" s="185" t="inlineStr">
        <is>
          <t>Status do usuário</t>
        </is>
      </c>
      <c r="F23" s="102" t="n"/>
    </row>
    <row r="24" ht="25" customHeight="1" s="81">
      <c r="B24" s="133" t="inlineStr">
        <is>
          <t>Interações de Marca</t>
        </is>
      </c>
      <c r="C24" s="102" t="n"/>
      <c r="D24" s="49" t="n"/>
      <c r="E24" s="185" t="inlineStr">
        <is>
          <t>Interações de Marca</t>
        </is>
      </c>
      <c r="F24" s="102" t="n"/>
    </row>
    <row r="25" ht="25" customHeight="1" s="81">
      <c r="B25" s="133" t="inlineStr">
        <is>
          <t>Estágio de prontidão do comprador</t>
        </is>
      </c>
      <c r="C25" s="102" t="n"/>
      <c r="D25" s="49" t="n"/>
      <c r="E25" s="185" t="inlineStr">
        <is>
          <t>Estágio de prontidão do comprador</t>
        </is>
      </c>
      <c r="F25" s="102" t="n"/>
    </row>
    <row r="26" ht="25" customHeight="1" s="81" thickBot="1">
      <c r="B26" s="179" t="inlineStr">
        <is>
          <t>Tempo / Ocasião</t>
        </is>
      </c>
      <c r="C26" s="104" t="n"/>
      <c r="D26" s="49" t="n"/>
      <c r="E26" s="186" t="inlineStr">
        <is>
          <t>Tempo / Ocasião</t>
        </is>
      </c>
      <c r="F26" s="104" t="n"/>
    </row>
  </sheetData>
  <pageMargins left="0.4" right="0.4" top="0.4" bottom="0.4" header="0" footer="0"/>
  <pageSetup orientation="landscape" scale="88" horizontalDpi="0" verticalDpi="0"/>
</worksheet>
</file>

<file path=xl/worksheets/sheet7.xml><?xml version="1.0" encoding="utf-8"?>
<worksheet xmlns="http://schemas.openxmlformats.org/spreadsheetml/2006/main">
  <sheetPr>
    <tabColor theme="3" tint="0.7999816888943144"/>
    <outlinePr summaryBelow="1" summaryRight="1"/>
    <pageSetUpPr fitToPage="1"/>
  </sheetPr>
  <dimension ref="A1:C12"/>
  <sheetViews>
    <sheetView showGridLines="0" zoomScaleNormal="100" workbookViewId="0">
      <selection activeCell="J41" sqref="J41"/>
    </sheetView>
  </sheetViews>
  <sheetFormatPr baseColWidth="8" defaultColWidth="10.6640625" defaultRowHeight="15.5"/>
  <cols>
    <col width="3.33203125" customWidth="1" style="81" min="1" max="1"/>
    <col width="30.83203125" customWidth="1" style="81" min="2" max="2"/>
    <col width="60.83203125" customWidth="1" style="81" min="3" max="3"/>
    <col width="3.33203125" customWidth="1" style="81" min="4" max="4"/>
  </cols>
  <sheetData>
    <row r="1" ht="35" customHeight="1" s="81">
      <c r="B1" s="87" t="inlineStr">
        <is>
          <t>CONCORRÊNCIA</t>
        </is>
      </c>
      <c r="C1" s="24" t="n"/>
    </row>
    <row r="2" ht="25" customFormat="1" customHeight="1" s="99">
      <c r="B2" s="100" t="inlineStr">
        <is>
          <t>ANÁLISE COMPETITIVA</t>
        </is>
      </c>
      <c r="C2" s="101" t="n"/>
    </row>
    <row r="3" ht="35" customHeight="1" s="81">
      <c r="B3" s="227" t="inlineStr">
        <is>
          <t xml:space="preserve">Forneça uma breve descrição de como a análise foi conduzida e as principais tomadas. Inclua informações sobre as alternativas atuais que visam os compradores usam e como seu produto ou serviço é melhor. </t>
        </is>
      </c>
    </row>
    <row r="4" ht="250" customHeight="1" s="81" thickBot="1">
      <c r="B4" s="228" t="n"/>
      <c r="C4" s="233" t="n"/>
    </row>
    <row r="5"/>
    <row r="6" ht="25" customFormat="1" customHeight="1" s="99">
      <c r="B6" s="100" t="inlineStr">
        <is>
          <t>RESULTADOS DA ANÁLISE</t>
        </is>
      </c>
      <c r="C6" s="101" t="n"/>
    </row>
    <row r="7" ht="20" customHeight="1" s="81">
      <c r="B7" s="106" t="inlineStr">
        <is>
          <t>TIPO /NOME DO COMPETIDOR</t>
        </is>
      </c>
      <c r="C7" s="88" t="inlineStr">
        <is>
          <t>DESCRIÇÃO</t>
        </is>
      </c>
    </row>
    <row r="8" ht="60" customHeight="1" s="81">
      <c r="B8" s="133" t="inlineStr">
        <is>
          <t>Concorrente 1</t>
        </is>
      </c>
      <c r="C8" s="102" t="n"/>
    </row>
    <row r="9" ht="60" customHeight="1" s="81">
      <c r="B9" s="133" t="inlineStr">
        <is>
          <t>Concorrente 2</t>
        </is>
      </c>
      <c r="C9" s="102" t="n"/>
    </row>
    <row r="10" ht="60" customHeight="1" s="81">
      <c r="B10" s="133" t="inlineStr">
        <is>
          <t>Concorrente 3</t>
        </is>
      </c>
      <c r="C10" s="102" t="n"/>
    </row>
    <row r="11" ht="60" customHeight="1" s="81">
      <c r="B11" s="133" t="inlineStr">
        <is>
          <t>Concorrente 4</t>
        </is>
      </c>
      <c r="C11" s="102" t="n"/>
    </row>
    <row r="12" ht="60" customHeight="1" s="81" thickBot="1">
      <c r="B12" s="179" t="inlineStr">
        <is>
          <t>Competidor 5</t>
        </is>
      </c>
      <c r="C12" s="104" t="n"/>
    </row>
  </sheetData>
  <mergeCells count="2">
    <mergeCell ref="B3:C3"/>
    <mergeCell ref="B4:C4"/>
  </mergeCells>
  <pageMargins left="0.4" right="0.4" top="0.4" bottom="0.4" header="0" footer="0"/>
  <pageSetup orientation="portrait" horizontalDpi="0" verticalDpi="0"/>
</worksheet>
</file>

<file path=xl/worksheets/sheet8.xml><?xml version="1.0" encoding="utf-8"?>
<worksheet xmlns="http://schemas.openxmlformats.org/spreadsheetml/2006/main">
  <sheetPr>
    <tabColor theme="3" tint="0.7999816888943144"/>
    <outlinePr summaryBelow="1" summaryRight="1"/>
    <pageSetUpPr fitToPage="1"/>
  </sheetPr>
  <dimension ref="A1:F8"/>
  <sheetViews>
    <sheetView showGridLines="0" workbookViewId="0">
      <selection activeCell="O32" sqref="O32"/>
    </sheetView>
  </sheetViews>
  <sheetFormatPr baseColWidth="8" defaultColWidth="10.6640625" defaultRowHeight="15.5"/>
  <cols>
    <col width="3.33203125" customWidth="1" style="81" min="1" max="1"/>
    <col width="28.83203125" customWidth="1" style="81" min="2" max="2"/>
    <col width="3.33203125" customWidth="1" style="81" min="3" max="3"/>
    <col width="28.83203125" customWidth="1" style="81" min="4" max="4"/>
    <col width="3.33203125" customWidth="1" style="81" min="5" max="5"/>
    <col width="28.83203125" customWidth="1" style="81" min="6" max="6"/>
    <col width="3.33203125" customWidth="1" style="81" min="7" max="7"/>
  </cols>
  <sheetData>
    <row r="1" ht="35" customHeight="1" s="81">
      <c r="B1" s="87" t="inlineStr">
        <is>
          <t>OFERTAS DE PRODUTOS OU SERVIÇOS</t>
        </is>
      </c>
      <c r="C1" s="24" t="n"/>
      <c r="D1" s="24" t="n"/>
    </row>
    <row r="2" ht="20" customHeight="1" s="81">
      <c r="B2" s="227" t="inlineStr">
        <is>
          <t>Descreva o produto ou serviço que você está oferecendo, como ele beneficia o comprador e a proposta de venda única.</t>
        </is>
      </c>
    </row>
    <row r="3" ht="250" customHeight="1" s="81" thickBot="1">
      <c r="B3" s="228" t="n"/>
      <c r="C3" s="234" t="n"/>
      <c r="D3" s="234" t="n"/>
      <c r="E3" s="234" t="n"/>
      <c r="F3" s="233" t="n"/>
    </row>
    <row r="4">
      <c r="B4" s="175" t="n"/>
      <c r="C4" s="175" t="n"/>
      <c r="D4" s="175" t="n"/>
      <c r="E4" s="175" t="n"/>
      <c r="F4" s="175" t="n"/>
    </row>
    <row r="5" ht="20" customHeight="1" s="81">
      <c r="B5" s="229" t="inlineStr">
        <is>
          <t>Insira imagens abaixo para ajudar a mostrar suas ofertas e principais características.</t>
        </is>
      </c>
    </row>
    <row r="6" ht="200" customHeight="1" s="81" thickBot="1">
      <c r="B6" s="177" t="inlineStr">
        <is>
          <t>IMAGEM 1</t>
        </is>
      </c>
      <c r="C6" s="175" t="n"/>
      <c r="D6" s="177" t="inlineStr">
        <is>
          <t>IMAGEM 2</t>
        </is>
      </c>
      <c r="E6" s="175" t="n"/>
      <c r="F6" s="177" t="inlineStr">
        <is>
          <t>IMAGEM 3</t>
        </is>
      </c>
    </row>
    <row r="7">
      <c r="B7" s="175" t="n"/>
      <c r="C7" s="175" t="n"/>
      <c r="D7" s="175" t="n"/>
      <c r="E7" s="175" t="n"/>
      <c r="F7" s="175" t="n"/>
    </row>
    <row r="8" ht="200" customHeight="1" s="81" thickBot="1">
      <c r="B8" s="178" t="inlineStr">
        <is>
          <t>IMAGEM 4</t>
        </is>
      </c>
      <c r="C8" s="175" t="n"/>
      <c r="D8" s="178" t="inlineStr">
        <is>
          <t>IMAGEM 5</t>
        </is>
      </c>
      <c r="E8" s="175" t="n"/>
      <c r="F8" s="178" t="inlineStr">
        <is>
          <t>IMAGEM 6</t>
        </is>
      </c>
    </row>
  </sheetData>
  <mergeCells count="3">
    <mergeCell ref="B3:F3"/>
    <mergeCell ref="B2:F2"/>
    <mergeCell ref="B5:F5"/>
  </mergeCells>
  <pageMargins left="0.4" right="0.4" top="0.4" bottom="0.4" header="0" footer="0"/>
  <pageSetup orientation="portrait" scale="99" horizontalDpi="0" verticalDpi="0"/>
</worksheet>
</file>

<file path=xl/worksheets/sheet9.xml><?xml version="1.0" encoding="utf-8"?>
<worksheet xmlns="http://schemas.openxmlformats.org/spreadsheetml/2006/main">
  <sheetPr>
    <tabColor theme="3" tint="0.7999816888943144"/>
    <outlinePr summaryBelow="1" summaryRight="1"/>
    <pageSetUpPr fitToPage="1"/>
  </sheetPr>
  <dimension ref="A1:D7"/>
  <sheetViews>
    <sheetView showGridLines="0" workbookViewId="0">
      <selection activeCell="I35" sqref="I3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PLANO DE MARKETING</t>
        </is>
      </c>
      <c r="C1" s="24" t="n"/>
      <c r="D1" s="24" t="n"/>
    </row>
    <row r="2" ht="20" customHeight="1" s="81">
      <c r="B2" s="230" t="inlineStr">
        <is>
          <t>Descreva seus objetivos de marketing e estratégia aqui, incluindo custos, metas e plano de ação.</t>
        </is>
      </c>
      <c r="C2" s="24" t="n"/>
      <c r="D2" s="24" t="n"/>
    </row>
    <row r="3" ht="250" customHeight="1" s="81" thickBot="1">
      <c r="B3" s="228" t="n"/>
    </row>
    <row r="4"/>
    <row r="5" ht="35" customHeight="1" s="81">
      <c r="B5" s="87" t="inlineStr">
        <is>
          <t>PLANO DE VENDAS</t>
        </is>
      </c>
      <c r="C5" s="24" t="n"/>
      <c r="D5" s="24" t="n"/>
    </row>
    <row r="6" ht="35" customHeight="1" s="81">
      <c r="B6" s="230" t="inlineStr">
        <is>
          <t>Delineie como você planeja nutrir leads, converter perspectivas em clientes e como você planeja aumentar o valor de vida de um cliente.</t>
        </is>
      </c>
      <c r="C6" s="24" t="n"/>
      <c r="D6" s="24" t="n"/>
    </row>
    <row r="7" ht="250" customHeight="1" s="81" thickBot="1">
      <c r="B7" s="173" t="n"/>
    </row>
  </sheetData>
  <pageMargins left="0.4" right="0.4" top="0.4" bottom="0.4" header="0" footer="0"/>
  <pageSetup orientation="portrait" scale="9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2020-08-21T17:07:27Z</dcterms:created>
  <dcterms:modified xmlns:dcterms="http://purl.org/dc/terms/" xmlns:xsi="http://www.w3.org/2001/XMLSchema-instance" xsi:type="dcterms:W3CDTF">2021-10-04T20:03:35Z</dcterms:modified>
  <cp:lastModifiedBy>ragaz</cp:lastModifiedBy>
</cp:coreProperties>
</file>